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80" documentId="13_ncr:1_{F6CB121F-512D-4AA6-A0C1-0FB36C537598}" xr6:coauthVersionLast="47" xr6:coauthVersionMax="47" xr10:uidLastSave="{C0B2918F-FC31-448F-BA1C-2F4D68E2EB79}"/>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 i="5" l="1"/>
  <c r="J12" i="5"/>
  <c r="I12" i="5"/>
  <c r="G12" i="5"/>
  <c r="B12" i="5"/>
  <c r="L11" i="5"/>
  <c r="J11" i="5"/>
  <c r="I11" i="5"/>
  <c r="G11" i="5"/>
  <c r="B11" i="5"/>
  <c r="B3" i="6"/>
  <c r="L6" i="5"/>
  <c r="L10" i="5"/>
  <c r="J10" i="5"/>
  <c r="I10" i="5"/>
  <c r="G10" i="5"/>
  <c r="B10" i="5"/>
  <c r="L9" i="5"/>
  <c r="J9" i="5"/>
  <c r="I9" i="5"/>
  <c r="G9" i="5"/>
  <c r="B9" i="5"/>
  <c r="L8" i="5"/>
  <c r="J8" i="5"/>
  <c r="I8" i="5"/>
  <c r="G8" i="5"/>
  <c r="B8" i="5"/>
  <c r="L7" i="5"/>
  <c r="J7" i="5"/>
  <c r="I7" i="5"/>
  <c r="G7" i="5"/>
  <c r="B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<sst xmlns="http://schemas.openxmlformats.org/spreadsheetml/2006/main" count="180301" uniqueCount="39126">
  <si>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</si>
  <si>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</si>
  <si>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</si>
  <si>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</si>
  <si>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</si>
  <si>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</si>
  <si>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</si>
  <si>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</si>
  <si>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</si>
  <si>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</si>
  <si>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</si>
  <si>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</si>
  <si>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</si>
  <si>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</si>
  <si>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</si>
  <si>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</si>
  <si>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</si>
  <si>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</si>
  <si>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</si>
  <si>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</si>
  <si>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</si>
  <si>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</si>
  <si>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</si>
  <si>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</si>
  <si>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</si>
  <si>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</si>
  <si>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</si>
  <si>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</si>
  <si>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</si>
  <si>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</si>
  <si>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</si>
  <si>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</si>
  <si>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</si>
  <si>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</si>
  <si>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</si>
  <si>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</si>
  <si>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</si>
  <si>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</si>
  <si>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</si>
  <si>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</si>
  <si>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</si>
  <si>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</si>
  <si>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</si>
  <si>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</si>
  <si>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</si>
  <si>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</si>
  <si>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</si>
  <si>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</si>
  <si>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</si>
  <si>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</si>
  <si>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</si>
  <si>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</si>
  <si>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</si>
  <si>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</si>
  <si>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</si>
  <si>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</si>
  <si>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</si>
  <si>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</si>
  <si>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</si>
  <si>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</si>
  <si>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</si>
  <si>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</si>
  <si>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</si>
  <si>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</si>
  <si>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</si>
  <si>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</si>
  <si>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</si>
  <si>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</si>
  <si>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</si>
  <si>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</si>
  <si>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</si>
  <si>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</si>
  <si>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</si>
  <si>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</si>
  <si>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</si>
  <si>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</si>
  <si>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</si>
  <si>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</si>
  <si>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</si>
  <si>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</si>
  <si>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</si>
  <si>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</si>
  <si>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</si>
  <si>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</si>
  <si>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</si>
  <si>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</si>
  <si>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</si>
  <si>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</si>
  <si>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</si>
  <si>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</si>
  <si>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</si>
  <si>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</si>
  <si>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</si>
  <si>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</si>
  <si>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</si>
  <si>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</si>
  <si>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</si>
  <si>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</si>
  <si>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</si>
  <si>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</si>
  <si>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</si>
  <si>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</si>
  <si>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</si>
  <si>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</si>
  <si>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</si>
  <si>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</si>
  <si>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</si>
  <si>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</si>
  <si>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</si>
  <si>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</si>
  <si>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</si>
  <si>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</si>
  <si>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</si>
  <si>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</si>
  <si>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</si>
  <si>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</si>
  <si>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</si>
  <si>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</si>
  <si>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</si>
  <si>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</si>
  <si>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</si>
  <si>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</si>
  <si>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</si>
  <si>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</si>
  <si>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</si>
  <si>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</si>
  <si>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</si>
  <si>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</si>
  <si>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</si>
  <si>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</si>
  <si>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</si>
  <si>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</si>
  <si>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</si>
  <si>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</si>
  <si>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</si>
  <si>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</si>
  <si>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</si>
  <si>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</si>
  <si>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</si>
  <si>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</si>
  <si>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</si>
  <si>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</si>
  <si>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</si>
  <si>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</si>
  <si>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</si>
  <si>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</si>
  <si>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</si>
  <si>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</si>
  <si>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</si>
  <si>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</si>
  <si>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</si>
  <si>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</si>
  <si>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</si>
  <si>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</si>
  <si>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</si>
  <si>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</si>
  <si>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</si>
  <si>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</si>
  <si>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</si>
  <si>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</si>
  <si>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</si>
  <si>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</si>
  <si>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</si>
  <si>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</si>
  <si>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</si>
  <si>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</si>
  <si>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</si>
  <si>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</si>
  <si>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</si>
  <si>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</si>
  <si>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</si>
  <si>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</si>
  <si>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</si>
  <si>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</si>
  <si>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</si>
  <si>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</si>
  <si>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</si>
  <si>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</si>
  <si>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</si>
  <si>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</si>
  <si>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</si>
  <si>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</si>
  <si>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</si>
  <si>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</si>
  <si>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</si>
  <si>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</si>
  <si>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</si>
  <si>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</si>
  <si>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</si>
  <si>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</si>
  <si>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</si>
  <si>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</si>
  <si>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</si>
  <si>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</si>
  <si>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</si>
  <si>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</si>
  <si>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</si>
  <si>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</si>
  <si>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</si>
  <si>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</si>
  <si>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</si>
  <si>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</si>
  <si>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</si>
  <si>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</si>
  <si>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</si>
  <si>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</si>
  <si>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</si>
  <si>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</si>
  <si>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</si>
  <si>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</si>
  <si>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</si>
  <si>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</si>
  <si>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</si>
  <si>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</si>
  <si>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</si>
  <si>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</si>
  <si>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</si>
  <si>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</si>
  <si>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</si>
  <si>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</si>
  <si>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</si>
  <si>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</si>
  <si>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</si>
  <si>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</si>
  <si>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</si>
  <si>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</si>
  <si>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</si>
  <si>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</si>
  <si>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</si>
  <si>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</si>
  <si>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</si>
  <si>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</si>
  <si>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</si>
  <si>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</si>
  <si>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</si>
  <si>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</si>
  <si>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</si>
  <si>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</si>
  <si>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</si>
  <si>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</si>
  <si>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</si>
  <si>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</si>
  <si>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</si>
  <si>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</si>
  <si>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</si>
  <si>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</si>
  <si>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</si>
  <si>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</si>
  <si>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</si>
  <si>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</si>
  <si>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</si>
  <si>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</si>
  <si>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</si>
  <si>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</si>
  <si>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</si>
  <si>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</si>
  <si>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</si>
  <si>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</si>
  <si>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</si>
  <si>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</si>
  <si>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</si>
  <si>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</si>
  <si>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</si>
  <si>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</si>
  <si>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</si>
  <si>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</si>
  <si>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</si>
  <si>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</si>
  <si>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</si>
  <si>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</si>
  <si>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</si>
  <si>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</si>
  <si>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</si>
  <si>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</si>
  <si>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</si>
  <si>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</si>
  <si>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</si>
  <si>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</si>
  <si>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</si>
  <si>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</si>
  <si>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</si>
  <si>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</si>
  <si>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</si>
  <si>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</si>
  <si>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</si>
  <si>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</si>
  <si>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</si>
  <si>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</si>
  <si>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</si>
  <si>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</si>
  <si>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</si>
  <si>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</si>
  <si>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</si>
  <si>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</si>
  <si>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</si>
  <si>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</si>
  <si>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</si>
  <si>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</si>
  <si>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</si>
  <si>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</si>
  <si>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</si>
  <si>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</si>
  <si>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</si>
  <si>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</si>
  <si>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</si>
  <si>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</si>
  <si>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</si>
  <si>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</si>
  <si>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</si>
  <si>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</si>
  <si>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</si>
  <si>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</si>
  <si>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</si>
  <si>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</si>
  <si>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</si>
  <si>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</si>
  <si>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</si>
  <si>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</si>
  <si>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</si>
  <si>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</si>
  <si>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</si>
  <si>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</si>
  <si>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</si>
  <si>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</si>
  <si>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</si>
  <si>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</si>
  <si>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</si>
  <si>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</si>
  <si>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</si>
  <si>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</si>
  <si>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</si>
  <si>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</si>
  <si>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</si>
  <si>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</si>
  <si>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</si>
  <si>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</si>
  <si>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</si>
  <si>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</si>
  <si>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</si>
  <si>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</si>
  <si>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</si>
  <si>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</si>
  <si>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</si>
  <si>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</si>
  <si>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</si>
  <si>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</si>
  <si>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</si>
  <si>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</si>
  <si>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</si>
  <si>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</si>
  <si>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</si>
  <si>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</si>
  <si>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</si>
  <si>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</si>
  <si>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</si>
  <si>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</si>
  <si>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</si>
  <si>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</si>
  <si>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</si>
  <si>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</si>
  <si>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</si>
  <si>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</si>
  <si>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</si>
  <si>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</si>
  <si>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</si>
  <si>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</si>
  <si>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</si>
  <si>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</si>
  <si>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</si>
  <si>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</si>
  <si>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</si>
  <si>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</si>
  <si>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</si>
  <si>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</si>
  <si>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</si>
  <si>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</si>
  <si>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</si>
  <si>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</si>
  <si>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</si>
  <si>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</si>
  <si>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</si>
  <si>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</si>
  <si>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</si>
  <si>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</si>
  <si>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</si>
  <si>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</si>
  <si>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</si>
  <si>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</si>
  <si>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</si>
  <si>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</si>
  <si>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</si>
  <si>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</si>
  <si>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</si>
  <si>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</si>
  <si>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</si>
  <si>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</si>
  <si>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</si>
  <si>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</si>
  <si>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</si>
  <si>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</si>
  <si>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</si>
  <si>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</si>
  <si>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</si>
  <si>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</si>
  <si>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</si>
  <si>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</si>
  <si>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</si>
  <si>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</si>
  <si>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</si>
  <si>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</si>
  <si>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</si>
  <si>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</si>
  <si>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</si>
  <si>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</si>
  <si>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</si>
  <si>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</si>
  <si>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</si>
  <si>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</si>
  <si>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</si>
  <si>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</si>
  <si>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</si>
  <si>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</si>
  <si>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</si>
  <si>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</si>
  <si>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</si>
  <si>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</si>
  <si>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</si>
  <si>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</si>
  <si>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</si>
  <si>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</si>
  <si>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</si>
  <si>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</si>
  <si>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</si>
  <si>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</si>
  <si>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</si>
  <si>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</si>
  <si>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</si>
  <si>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</si>
  <si>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</si>
  <si>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</si>
  <si>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</si>
  <si>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</si>
  <si>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</si>
  <si>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</si>
  <si>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</si>
  <si>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</si>
  <si>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</si>
  <si>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</si>
  <si>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</si>
  <si>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</si>
  <si>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</si>
  <si>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</si>
  <si>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</si>
  <si>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</si>
  <si>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</si>
  <si>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</si>
  <si>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</si>
  <si>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</si>
  <si>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</si>
  <si>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</si>
  <si>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</si>
  <si>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</si>
  <si>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</si>
  <si>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</si>
  <si>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</si>
  <si>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</si>
  <si>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</si>
  <si>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</si>
  <si>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</si>
  <si>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</si>
  <si>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</si>
  <si>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</si>
  <si>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</si>
  <si>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</si>
  <si>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</si>
  <si>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</si>
  <si>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</si>
  <si>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</si>
  <si>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</si>
  <si>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</si>
  <si>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</si>
  <si>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</si>
  <si>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</si>
  <si>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</si>
  <si>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</si>
  <si>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</si>
  <si>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</si>
  <si>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</si>
  <si>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</si>
  <si>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</si>
  <si>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</si>
  <si>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</si>
  <si>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</si>
  <si>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</si>
  <si>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</si>
  <si>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</si>
  <si>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</si>
  <si>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</si>
  <si>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</si>
  <si>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</si>
  <si>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</si>
  <si>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</si>
  <si>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</si>
  <si>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</si>
  <si>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</si>
  <si>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</si>
  <si>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</si>
  <si>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</si>
  <si>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</si>
  <si>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</si>
  <si>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</si>
  <si>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</si>
  <si>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</si>
  <si>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</si>
  <si>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</si>
  <si>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</si>
  <si>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</si>
  <si>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</si>
  <si>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</si>
  <si>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</si>
  <si>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</si>
  <si>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</si>
  <si>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</si>
  <si>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</si>
  <si>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</si>
  <si>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</si>
  <si>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</si>
  <si>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</si>
  <si>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</si>
  <si>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</si>
  <si>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</si>
  <si>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</si>
  <si>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</si>
  <si>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</si>
  <si>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</si>
  <si>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</si>
  <si>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</si>
  <si>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</si>
  <si>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</si>
  <si>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</si>
  <si>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</si>
  <si>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</si>
  <si>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</si>
  <si>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</si>
  <si>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</si>
  <si>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</si>
  <si>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</si>
  <si>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</si>
  <si>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</si>
  <si>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</si>
  <si>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</si>
  <si>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</si>
  <si>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</si>
  <si>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</si>
  <si>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</si>
  <si>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</si>
  <si>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</si>
  <si>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</si>
  <si>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</si>
  <si>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</si>
  <si>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</si>
  <si>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</si>
  <si>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</si>
  <si>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</si>
  <si>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</si>
  <si>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</si>
  <si>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</si>
  <si>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</si>
  <si>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</si>
  <si>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</si>
  <si>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</si>
  <si>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</si>
  <si>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</si>
  <si>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</si>
  <si>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</si>
  <si>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</si>
  <si>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</si>
  <si>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</si>
  <si>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</si>
  <si>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</si>
  <si>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</si>
  <si>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</si>
  <si>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</si>
  <si>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</si>
  <si>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</si>
  <si>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</si>
  <si>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</si>
  <si>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</si>
  <si>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</si>
  <si>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</si>
  <si>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</si>
  <si>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</si>
  <si>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</si>
  <si>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</si>
  <si>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</si>
  <si>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</si>
  <si>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</si>
  <si>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</si>
  <si>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</si>
  <si>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</si>
  <si>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</si>
  <si>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</si>
  <si>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</si>
  <si>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</si>
  <si>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</si>
  <si>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</si>
  <si>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</si>
  <si>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</si>
  <si>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</si>
  <si>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</si>
  <si>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</si>
  <si>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</si>
  <si>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</si>
  <si>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</si>
  <si>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</si>
  <si>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</si>
  <si>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</si>
  <si>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</si>
  <si>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</si>
  <si>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</si>
  <si>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</si>
  <si>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</si>
  <si>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</si>
  <si>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</si>
  <si>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</si>
  <si>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</si>
  <si>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</si>
  <si>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</si>
  <si>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</si>
  <si>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</si>
  <si>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</si>
  <si>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</si>
  <si>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</si>
  <si>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</si>
  <si>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</si>
  <si>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</si>
  <si>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</si>
  <si>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</si>
  <si>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</si>
  <si>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</si>
  <si>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</si>
  <si>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</si>
  <si>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</si>
  <si>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</si>
  <si>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</si>
  <si>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</si>
  <si>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</si>
  <si>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</si>
  <si>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</si>
  <si>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</si>
  <si>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</si>
  <si>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</si>
  <si>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</si>
  <si>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</si>
  <si>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</si>
  <si>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</si>
  <si>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</si>
  <si>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</si>
  <si>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</si>
  <si>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</si>
  <si>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</si>
  <si>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</si>
  <si>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</si>
  <si>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</si>
  <si>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</si>
  <si>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</si>
  <si>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</si>
  <si>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</si>
  <si>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</si>
  <si>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</si>
  <si>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</si>
  <si>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</si>
  <si>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</si>
  <si>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</si>
  <si>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</si>
  <si>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</si>
  <si>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</si>
  <si>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</si>
  <si>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</si>
  <si>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</si>
  <si>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</si>
  <si>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</si>
  <si>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</si>
  <si>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</si>
  <si>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</si>
  <si>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</si>
  <si>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</si>
  <si>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</si>
  <si>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</si>
  <si>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</si>
  <si>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</si>
  <si>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</si>
  <si>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</si>
  <si>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</si>
  <si>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</si>
  <si>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</si>
  <si>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</si>
  <si>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</si>
  <si>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</si>
  <si>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</si>
  <si>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</si>
  <si>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</si>
  <si>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</si>
  <si>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</si>
  <si>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</si>
  <si>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</si>
  <si>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</si>
  <si>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</si>
  <si>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</si>
  <si>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</si>
  <si>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</si>
  <si>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</si>
  <si>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</si>
  <si>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</si>
  <si>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</si>
  <si>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</si>
  <si>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</si>
  <si>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</si>
  <si>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</si>
  <si>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</si>
  <si>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</si>
  <si>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</si>
  <si>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</si>
  <si>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</si>
  <si>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</si>
  <si>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</si>
  <si>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</si>
  <si>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</si>
  <si>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</si>
  <si>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</si>
  <si>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</si>
  <si>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</si>
  <si>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</si>
  <si>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</si>
  <si>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</si>
  <si>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</si>
  <si>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</si>
  <si>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</si>
  <si>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</si>
  <si>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</si>
  <si>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</si>
  <si>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</si>
  <si>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</si>
  <si>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</si>
  <si>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</si>
  <si>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</si>
  <si>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</si>
  <si>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</si>
  <si>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</si>
  <si>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</si>
  <si>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</si>
  <si>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</si>
  <si>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</si>
  <si>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</si>
  <si>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</si>
  <si>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</si>
  <si>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</si>
  <si>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</si>
  <si>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</si>
  <si>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</si>
  <si>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</si>
  <si>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</si>
  <si>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</si>
  <si>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</si>
  <si>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</si>
  <si>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</si>
  <si>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</si>
  <si>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</si>
  <si>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</si>
  <si>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</si>
  <si>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</si>
  <si>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</si>
  <si>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</si>
  <si>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</si>
  <si>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</si>
  <si>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</si>
  <si>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</si>
  <si>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</si>
  <si>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</si>
  <si>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</si>
  <si>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</si>
  <si>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</si>
  <si>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</si>
  <si>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</si>
  <si>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</si>
  <si>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</si>
  <si>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</si>
  <si>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</si>
  <si>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</si>
  <si>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</si>
  <si>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</si>
  <si>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</si>
  <si>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</si>
  <si>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</si>
  <si>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</si>
  <si>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</si>
  <si>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</si>
  <si>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</si>
  <si>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</si>
  <si>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</si>
  <si>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</si>
  <si>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</si>
  <si>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</si>
  <si>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</si>
  <si>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</si>
  <si>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</si>
  <si>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</si>
  <si>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</si>
  <si>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</si>
  <si>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</si>
  <si>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</si>
  <si>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</si>
  <si>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</si>
  <si>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</si>
  <si>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</si>
  <si>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</si>
  <si>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</si>
  <si>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</si>
  <si>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</si>
  <si>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</si>
  <si>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</si>
  <si>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</si>
  <si>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</si>
  <si>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</si>
  <si>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</si>
  <si>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</si>
  <si>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</si>
  <si>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</si>
  <si>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</si>
  <si>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</si>
  <si>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</si>
  <si>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</si>
  <si>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</si>
  <si>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</si>
  <si>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</si>
  <si>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</si>
  <si>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</si>
  <si>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</si>
  <si>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</si>
  <si>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</si>
  <si>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</si>
  <si>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</si>
  <si>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</si>
  <si>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</si>
  <si>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</si>
  <si>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</si>
  <si>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</si>
  <si>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</si>
  <si>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</si>
  <si>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</si>
  <si>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</si>
  <si>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</si>
  <si>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</si>
  <si>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</si>
  <si>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</si>
  <si>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</si>
  <si>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</si>
  <si>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</si>
  <si>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</si>
  <si>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</si>
  <si>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</si>
  <si>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</si>
  <si>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</si>
  <si>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</si>
  <si>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</si>
  <si>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</si>
  <si>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</si>
  <si>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</si>
  <si>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</si>
  <si>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</si>
  <si>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</si>
  <si>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</si>
  <si>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</si>
  <si>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</si>
  <si>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</si>
  <si>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</si>
  <si>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</si>
  <si>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</si>
  <si>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</si>
  <si>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</si>
  <si>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</si>
  <si>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</si>
  <si>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</si>
  <si>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</si>
  <si>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</si>
  <si>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</si>
  <si>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</si>
  <si>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</si>
  <si>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</si>
  <si>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</si>
  <si>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</si>
  <si>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</si>
  <si>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</si>
  <si>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</si>
  <si>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</si>
  <si>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</si>
  <si>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</si>
  <si>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</si>
  <si>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</si>
  <si>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</si>
  <si>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</si>
  <si>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</si>
  <si>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</si>
  <si>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</si>
  <si>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</si>
  <si>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</si>
  <si>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</si>
  <si>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</si>
  <si>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</si>
  <si>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</si>
  <si>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</si>
  <si>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</si>
  <si>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</si>
  <si>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</si>
  <si>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</si>
  <si>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</si>
  <si>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</si>
  <si>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</si>
  <si>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</si>
  <si>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</si>
  <si>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</si>
  <si>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</si>
  <si>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</si>
  <si>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</si>
  <si>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</si>
  <si>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</si>
  <si>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</si>
  <si>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</si>
  <si>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</si>
  <si>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</si>
  <si>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</si>
  <si>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</si>
  <si>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</si>
  <si>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</si>
  <si>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</si>
  <si>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</si>
  <si>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</si>
  <si>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</si>
  <si>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</si>
  <si>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</si>
  <si>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</si>
  <si>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</si>
  <si>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</si>
  <si>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</si>
  <si>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</si>
  <si>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</si>
  <si>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</si>
  <si>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</si>
  <si>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</si>
  <si>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</si>
  <si>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</si>
  <si>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</si>
  <si>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</si>
  <si>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</si>
  <si>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</si>
  <si>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</si>
  <si>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</si>
  <si>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</si>
  <si>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</si>
  <si>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</si>
  <si>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</si>
  <si>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</si>
  <si>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</si>
  <si>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</si>
  <si>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</si>
  <si>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</si>
  <si>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</si>
  <si>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</si>
  <si>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</si>
  <si>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</si>
  <si>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</si>
  <si>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</si>
  <si>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</si>
  <si>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</si>
  <si>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</si>
  <si>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</si>
  <si>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</si>
  <si>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</si>
  <si>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</si>
  <si>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</si>
  <si>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</si>
  <si>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</si>
  <si>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</si>
  <si>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</si>
  <si>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</si>
  <si>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</si>
  <si>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</si>
  <si>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</si>
  <si>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</si>
  <si>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</si>
  <si>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</si>
  <si>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</si>
  <si>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</si>
  <si>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</si>
  <si>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</si>
  <si>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</si>
  <si>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</si>
  <si>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</si>
  <si>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</si>
  <si>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</si>
  <si>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</si>
  <si>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</si>
  <si>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</si>
  <si>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</si>
  <si>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</si>
  <si>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</si>
  <si>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</si>
  <si>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</si>
  <si>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</si>
  <si>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</si>
  <si>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</si>
  <si>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</si>
  <si>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</si>
  <si>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</si>
  <si>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</si>
  <si>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</si>
  <si>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</si>
  <si>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</si>
  <si>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</si>
  <si>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</si>
  <si>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</si>
  <si>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</si>
  <si>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</si>
  <si>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</si>
  <si>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</si>
  <si>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</si>
  <si>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</si>
  <si>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</si>
  <si>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</si>
  <si>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</si>
  <si>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</si>
  <si>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</si>
  <si>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</si>
  <si>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</si>
  <si>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</si>
  <si>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</si>
  <si>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</si>
  <si>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</si>
  <si>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</si>
  <si>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</si>
  <si>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</si>
  <si>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</si>
  <si>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</si>
  <si>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</si>
  <si>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</si>
  <si>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</si>
  <si>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</si>
  <si>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</si>
  <si>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</si>
  <si>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</si>
  <si>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</si>
  <si>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</si>
  <si>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</si>
  <si>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</si>
  <si>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</si>
  <si>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</si>
  <si>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</si>
  <si>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</si>
  <si>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</si>
  <si>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</si>
  <si>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</si>
  <si>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</si>
  <si>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</si>
  <si>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</si>
  <si>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</si>
  <si>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</si>
  <si>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</si>
  <si>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</si>
  <si>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</si>
  <si>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</si>
  <si>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</si>
  <si>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</si>
  <si>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</si>
  <si>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</si>
  <si>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</si>
  <si>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</si>
  <si>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</si>
  <si>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</si>
  <si>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</si>
  <si>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</si>
  <si>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</si>
  <si>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</si>
  <si>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</si>
  <si>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</si>
  <si>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</si>
  <si>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</si>
  <si>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</si>
  <si>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</si>
  <si>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</si>
  <si>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</si>
  <si>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</si>
  <si>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</si>
  <si>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</si>
  <si>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</si>
  <si>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</si>
  <si>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</si>
  <si>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</si>
  <si>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</si>
  <si>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</si>
  <si>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</si>
  <si>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</si>
  <si>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</si>
  <si>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</si>
  <si>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</si>
  <si>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</si>
  <si>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</si>
  <si>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</si>
  <si>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</si>
  <si>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</si>
  <si>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</si>
  <si>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</si>
  <si>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</si>
  <si>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</si>
  <si>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</si>
  <si>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</si>
  <si>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</si>
  <si>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</si>
  <si>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</si>
  <si>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</si>
  <si>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</si>
  <si>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</si>
  <si>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</si>
  <si>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</si>
  <si>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</si>
  <si>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</si>
  <si>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</si>
  <si>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</si>
  <si>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</si>
  <si>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</si>
  <si>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</si>
  <si>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</si>
  <si>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</si>
  <si>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</si>
  <si>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</si>
  <si>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</si>
  <si>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</si>
  <si>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</si>
  <si>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</si>
  <si>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</si>
  <si>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</si>
  <si>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</si>
  <si>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</si>
  <si>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</si>
  <si>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</si>
  <si>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</si>
  <si>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</si>
  <si>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</si>
  <si>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</si>
  <si>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</si>
  <si>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</si>
  <si>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</si>
  <si>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</si>
  <si>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</si>
  <si>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</si>
  <si>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</si>
  <si>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</si>
  <si>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</si>
  <si>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</si>
  <si>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</si>
  <si>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</si>
  <si>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</si>
  <si>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</si>
  <si>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</si>
  <si>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</si>
  <si>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</si>
  <si>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</si>
  <si>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</si>
  <si>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</si>
  <si>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</si>
  <si>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</si>
  <si>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</si>
  <si>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</si>
  <si>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</si>
  <si>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</si>
  <si>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</si>
  <si>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</si>
  <si>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</si>
  <si>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</si>
  <si>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</si>
  <si>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</si>
  <si>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</si>
  <si>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</si>
  <si>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</si>
  <si>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</si>
  <si>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</si>
  <si>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</si>
  <si>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</si>
  <si>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</si>
  <si>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</si>
  <si>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</si>
  <si>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</si>
  <si>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</si>
  <si>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</si>
  <si>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</si>
  <si>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</si>
  <si>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</si>
  <si>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</si>
  <si>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</si>
  <si>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</si>
  <si>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</si>
  <si>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</si>
  <si>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</si>
  <si>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</si>
  <si>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</si>
  <si>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</si>
  <si>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</si>
  <si>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</si>
  <si>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</si>
  <si>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</si>
  <si>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</si>
  <si>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</si>
  <si>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</si>
  <si>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</si>
  <si>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</si>
  <si>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</si>
  <si>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</si>
  <si>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</si>
  <si>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</si>
  <si>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</si>
  <si>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</si>
  <si>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</si>
  <si>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</si>
  <si>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</si>
  <si>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</si>
  <si>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</si>
  <si>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</si>
  <si>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</si>
  <si>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</si>
  <si>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</si>
  <si>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</si>
  <si>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</si>
  <si>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</si>
  <si>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</si>
  <si>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</si>
  <si>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</si>
  <si>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</si>
  <si>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</si>
  <si>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</si>
  <si>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</si>
  <si>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</si>
  <si>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</si>
  <si>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</si>
  <si>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</si>
  <si>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</si>
  <si>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</si>
  <si>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</si>
  <si>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</si>
  <si>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</si>
  <si>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</si>
  <si>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</si>
  <si>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</si>
  <si>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</si>
  <si>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</si>
  <si>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</si>
  <si>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</si>
  <si>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</si>
  <si>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</si>
  <si>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</si>
  <si>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</si>
  <si>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</si>
  <si>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</si>
  <si>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</si>
  <si>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</si>
  <si>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</si>
  <si>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</si>
  <si>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</si>
  <si>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</si>
  <si>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</si>
  <si>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</si>
  <si>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</si>
  <si>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</si>
  <si>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</si>
  <si>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</si>
  <si>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</si>
  <si>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</si>
  <si>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</si>
  <si>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</si>
  <si>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</si>
  <si>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</si>
  <si>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</si>
  <si>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</si>
  <si>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</si>
  <si>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</si>
  <si>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</si>
  <si>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</si>
  <si>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</si>
  <si>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</si>
  <si>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</si>
  <si>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</si>
  <si>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</si>
  <si>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</si>
  <si>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</si>
  <si>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</si>
  <si>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</si>
  <si>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</si>
  <si>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</si>
  <si>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</si>
  <si>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</si>
  <si>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</si>
  <si>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</si>
  <si>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</si>
  <si>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</si>
  <si>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</si>
  <si>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</si>
  <si>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</si>
  <si>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</si>
  <si>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</si>
  <si>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</si>
  <si>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</si>
  <si>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</si>
  <si>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</si>
  <si>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</si>
  <si>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</si>
  <si>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</si>
  <si>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</si>
  <si>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</si>
  <si>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</si>
  <si>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</si>
  <si>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</si>
  <si>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</si>
  <si>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</si>
  <si>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</si>
  <si>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</si>
  <si>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</si>
  <si>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</si>
  <si>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</si>
  <si>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</si>
  <si>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</si>
  <si>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</si>
  <si>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</si>
  <si>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</si>
  <si>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</si>
  <si>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</si>
  <si>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</si>
  <si>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</si>
  <si>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</si>
  <si>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</si>
  <si>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</si>
  <si>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</si>
  <si>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</si>
  <si>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</si>
  <si>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</si>
  <si>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</si>
  <si>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</si>
  <si>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</si>
  <si>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</si>
  <si>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</si>
  <si>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</si>
  <si>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</si>
  <si>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</si>
  <si>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</si>
  <si>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</si>
  <si>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</si>
  <si>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</si>
  <si>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</si>
  <si>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</si>
  <si>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</si>
  <si>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</si>
  <si>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</si>
  <si>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</si>
  <si>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</si>
  <si>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</si>
  <si>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</si>
  <si>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</si>
  <si>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</si>
  <si>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</si>
  <si>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</si>
  <si>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</si>
  <si>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</si>
  <si>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</si>
  <si>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</si>
  <si>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</si>
  <si>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</si>
  <si>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</si>
  <si>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</si>
  <si>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</si>
  <si>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</si>
  <si>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</si>
  <si>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</si>
  <si>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</si>
  <si>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</si>
  <si>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</si>
  <si>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</si>
  <si>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</si>
  <si>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</si>
  <si>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</si>
  <si>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</si>
  <si>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</si>
  <si>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</si>
  <si>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</si>
  <si>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</si>
  <si>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</si>
  <si>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</si>
  <si>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</si>
  <si>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</si>
  <si>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</si>
  <si>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</si>
  <si>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</si>
  <si>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</si>
  <si>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</si>
  <si>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</si>
  <si>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</si>
  <si>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</si>
  <si>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</si>
  <si>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</si>
  <si>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</si>
  <si>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</si>
  <si>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</si>
  <si>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</si>
  <si>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</si>
  <si>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</si>
  <si>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</si>
  <si>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</si>
  <si>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</si>
  <si>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</si>
  <si>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</si>
  <si>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</si>
  <si>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</si>
  <si>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</si>
  <si>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</si>
  <si>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</si>
  <si>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</si>
  <si>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</si>
  <si>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</si>
  <si>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</si>
  <si>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</si>
  <si>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</si>
  <si>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</si>
  <si>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</si>
  <si>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</si>
  <si>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</si>
  <si>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</si>
  <si>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</si>
  <si>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</si>
  <si>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</si>
  <si>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</si>
  <si>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</si>
  <si>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</si>
  <si>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</si>
  <si>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</si>
  <si>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</si>
  <si>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</si>
  <si>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</si>
  <si>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</si>
  <si>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</si>
  <si>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</si>
  <si>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</si>
  <si>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</si>
  <si>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</si>
  <si>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</si>
  <si>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</si>
  <si>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</si>
  <si>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</si>
  <si>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</si>
  <si>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</si>
  <si>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</si>
  <si>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</si>
  <si>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</si>
  <si>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</si>
  <si>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</si>
  <si>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</si>
  <si>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</si>
  <si>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</si>
  <si>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</si>
  <si>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</si>
  <si>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</si>
  <si>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</si>
  <si>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</si>
  <si>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</si>
  <si>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</si>
  <si>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</si>
  <si>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</si>
  <si>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</si>
  <si>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</si>
  <si>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</si>
  <si>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</si>
  <si>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</si>
  <si>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</si>
  <si>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</si>
  <si>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</si>
  <si>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</si>
  <si>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</si>
  <si>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</si>
  <si>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</si>
  <si>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</si>
  <si>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</si>
  <si>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</si>
  <si>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</si>
  <si>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</si>
  <si>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</si>
  <si>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</si>
  <si>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</si>
  <si>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</si>
  <si>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</si>
  <si>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</si>
  <si>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</si>
  <si>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</si>
  <si>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</si>
  <si>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</si>
  <si>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</si>
  <si>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</si>
  <si>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</si>
  <si>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</si>
  <si>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</si>
  <si>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</si>
  <si>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</si>
  <si>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</si>
  <si>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</si>
  <si>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</si>
  <si>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</si>
  <si>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</si>
  <si>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</si>
  <si>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</si>
  <si>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</si>
  <si>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</si>
  <si>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</si>
  <si>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</si>
  <si>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</si>
  <si>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</si>
  <si>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</si>
  <si>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</si>
  <si>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</si>
  <si>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</si>
  <si>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</si>
  <si>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</si>
  <si>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</si>
  <si>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</si>
  <si>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</si>
  <si>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</si>
  <si>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</si>
  <si>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</si>
  <si>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</si>
  <si>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</si>
  <si>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</si>
  <si>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</si>
  <si>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</si>
  <si>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</si>
  <si>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</si>
  <si>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</si>
  <si>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</si>
  <si>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</si>
  <si>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</si>
  <si>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</si>
  <si>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</si>
  <si>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</si>
  <si>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</si>
  <si>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</si>
  <si>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</si>
  <si>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</si>
  <si>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</si>
  <si>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</si>
  <si>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</si>
  <si>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</si>
  <si>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</si>
  <si>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</si>
  <si>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</si>
  <si>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</si>
  <si>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</si>
  <si>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</si>
  <si>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</si>
  <si>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</si>
  <si>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</si>
  <si>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</si>
  <si>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</si>
  <si>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</si>
  <si>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</si>
  <si>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</si>
  <si>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</si>
  <si>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</si>
  <si>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</si>
  <si>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</si>
  <si>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</si>
  <si>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</si>
  <si>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</si>
  <si>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</si>
  <si>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</si>
  <si>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</si>
  <si>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</si>
  <si>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</si>
  <si>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</si>
  <si>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</si>
  <si>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</si>
  <si>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</si>
  <si>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</si>
  <si>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</si>
  <si>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</si>
  <si>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</si>
  <si>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</si>
  <si>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</si>
  <si>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</si>
  <si>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</si>
  <si>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</si>
  <si>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</si>
  <si>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</si>
  <si>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</si>
  <si>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</si>
  <si>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</si>
  <si>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</si>
  <si>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</si>
  <si>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</si>
  <si>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</si>
  <si>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</si>
  <si>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</si>
  <si>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</si>
  <si>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</si>
  <si>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</si>
  <si>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</si>
  <si>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</si>
  <si>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</si>
  <si>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</si>
  <si>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</si>
  <si>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</si>
  <si>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</si>
  <si>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</si>
  <si>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</si>
  <si>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</si>
  <si>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</si>
  <si>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</si>
  <si>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</si>
  <si>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</si>
  <si>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</si>
  <si>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</si>
  <si>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</si>
  <si>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</si>
  <si>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</si>
  <si>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</si>
  <si>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</si>
  <si>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</si>
  <si>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</si>
  <si>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</si>
  <si>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</si>
  <si>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</si>
  <si>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</si>
  <si>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</si>
  <si>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</si>
  <si>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</si>
  <si>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</si>
  <si>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</si>
  <si>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</si>
  <si>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</si>
  <si>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</si>
  <si>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</si>
  <si>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</si>
  <si>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</si>
  <si>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</si>
  <si>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</si>
  <si>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</si>
  <si>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</si>
  <si>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</si>
  <si>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</si>
  <si>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</si>
  <si>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</si>
  <si>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</si>
  <si>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</si>
  <si>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</si>
  <si>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</si>
  <si>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</si>
  <si>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</si>
  <si>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</si>
  <si>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</si>
  <si>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</si>
  <si>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</si>
  <si>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</si>
  <si>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</si>
  <si>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</si>
  <si>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</si>
  <si>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</si>
  <si>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</si>
  <si>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</si>
  <si>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</si>
  <si>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</si>
  <si>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</si>
  <si>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</si>
  <si>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</si>
  <si>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</si>
  <si>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</si>
  <si>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</si>
  <si>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</si>
  <si>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</si>
  <si>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</si>
  <si>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</si>
  <si>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</si>
  <si>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</si>
  <si>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</si>
  <si>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</si>
  <si>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</si>
  <si>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</si>
  <si>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</si>
  <si>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</si>
  <si>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</si>
  <si>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</si>
  <si>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</si>
  <si>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</si>
  <si>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</si>
  <si>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</si>
  <si>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</si>
  <si>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</si>
  <si>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</si>
  <si>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</si>
  <si>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</si>
  <si>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</si>
  <si>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</si>
  <si>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</si>
  <si>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</si>
  <si>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</si>
  <si>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</si>
  <si>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</si>
  <si>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</si>
  <si>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</si>
  <si>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</si>
  <si>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</si>
  <si>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</si>
  <si>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</si>
  <si>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</si>
  <si>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</si>
  <si>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</si>
  <si>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</si>
  <si>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</si>
  <si>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</si>
  <si>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</si>
  <si>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</si>
  <si>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</si>
  <si>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</si>
  <si>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</si>
  <si>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</si>
  <si>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</si>
  <si>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</si>
  <si>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</si>
  <si>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</si>
  <si>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</si>
  <si>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</si>
  <si>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</si>
  <si>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</si>
  <si>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</si>
  <si>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</si>
  <si>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</si>
  <si>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</si>
  <si>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</si>
  <si>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</si>
  <si>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</si>
  <si>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</si>
  <si>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</si>
  <si>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</si>
  <si>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</si>
  <si>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</si>
  <si>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</si>
  <si>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</si>
  <si>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</si>
  <si>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</si>
  <si>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</si>
  <si>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</si>
  <si>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</si>
  <si>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</si>
  <si>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</si>
  <si>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</si>
  <si>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</si>
  <si>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</si>
  <si>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</si>
  <si>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</si>
  <si>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</si>
  <si>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</si>
  <si>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</si>
  <si>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</si>
  <si>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</si>
  <si>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</si>
  <si>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</si>
  <si>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</si>
  <si>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</si>
  <si>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</si>
  <si>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</si>
  <si>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</si>
  <si>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</si>
  <si>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</si>
  <si>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</si>
  <si>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</si>
  <si>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</si>
  <si>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</si>
  <si>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</si>
  <si>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</si>
  <si>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</si>
  <si>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</si>
  <si>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</si>
  <si>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</si>
  <si>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</si>
  <si>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</si>
  <si>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</si>
  <si>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</si>
  <si>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</si>
  <si>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</si>
  <si>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</si>
  <si>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</si>
  <si>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</si>
  <si>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</si>
  <si>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</si>
  <si>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</si>
  <si>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</si>
  <si>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</si>
  <si>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</si>
  <si>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</si>
  <si>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</si>
  <si>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</si>
  <si>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</si>
  <si>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</si>
  <si>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</si>
  <si>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</si>
  <si>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</si>
  <si>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</si>
  <si>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</si>
  <si>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</si>
  <si>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</si>
  <si>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</si>
  <si>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</si>
  <si>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</si>
  <si>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</si>
  <si>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</si>
  <si>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</si>
  <si>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</si>
  <si>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</si>
  <si>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</si>
  <si>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</si>
  <si>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</si>
  <si>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</si>
  <si>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</si>
  <si>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</si>
  <si>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</si>
  <si>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</si>
  <si>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</si>
  <si>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</si>
  <si>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</si>
  <si>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</si>
  <si>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</si>
  <si>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</si>
  <si>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</si>
  <si>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</si>
  <si>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</si>
  <si>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</si>
  <si>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</si>
  <si>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</si>
  <si>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</si>
  <si>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</si>
  <si>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</si>
  <si>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</si>
  <si>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</si>
  <si>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</si>
  <si>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</si>
  <si>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</si>
  <si>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</si>
  <si>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</si>
  <si>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</si>
  <si>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</si>
  <si>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</si>
  <si>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</si>
  <si>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</si>
  <si>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</si>
  <si>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</si>
  <si>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</si>
  <si>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</si>
  <si>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</si>
  <si>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</si>
  <si>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</si>
  <si>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</si>
  <si>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</si>
  <si>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</si>
  <si>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</si>
  <si>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</si>
  <si>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</si>
  <si>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</si>
  <si>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</si>
  <si>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</si>
  <si>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</si>
  <si>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</si>
  <si>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</si>
  <si>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</si>
  <si>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</si>
  <si>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</si>
  <si>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</si>
  <si>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</si>
  <si>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</si>
  <si>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</si>
  <si>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</si>
  <si>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</si>
  <si>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</si>
  <si>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</si>
  <si>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</si>
  <si>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</si>
  <si>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</si>
  <si>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</si>
  <si>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</si>
  <si>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</si>
  <si>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</si>
  <si>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</si>
  <si>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</si>
  <si>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</si>
  <si>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</si>
  <si>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</si>
  <si>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</si>
  <si>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</si>
  <si>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</si>
  <si>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</si>
  <si>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</si>
  <si>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</si>
  <si>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</si>
  <si>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</si>
  <si>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</si>
  <si>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</si>
  <si>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</si>
  <si>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</si>
  <si>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</si>
  <si>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</si>
  <si>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</si>
  <si>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</si>
  <si>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</si>
  <si>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</si>
  <si>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</si>
  <si>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</si>
  <si>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</si>
  <si>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</si>
  <si>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</si>
  <si>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</si>
  <si>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</si>
  <si>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</si>
  <si>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</si>
  <si>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</si>
  <si>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</si>
  <si>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</si>
  <si>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</si>
  <si>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</si>
  <si>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</si>
  <si>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</si>
  <si>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</si>
  <si>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</si>
  <si>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</si>
  <si>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</si>
  <si>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</si>
  <si>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</si>
  <si>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</si>
  <si>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</si>
  <si>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</si>
  <si>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</si>
  <si>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</si>
  <si>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</si>
  <si>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</si>
  <si>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</si>
  <si>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</si>
  <si>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</si>
  <si>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</si>
  <si>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</si>
  <si>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</si>
  <si>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</si>
  <si>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</si>
  <si>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</si>
  <si>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</si>
  <si>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</si>
  <si>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</si>
  <si>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</si>
  <si>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</si>
  <si>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</si>
  <si>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</si>
  <si>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</si>
  <si>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</si>
  <si>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</si>
  <si>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</si>
  <si>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</si>
  <si>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</si>
  <si>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</si>
  <si>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</si>
  <si>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</si>
  <si>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</si>
  <si>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</si>
  <si>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</si>
  <si>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</si>
  <si>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</si>
  <si>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</si>
  <si>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</si>
  <si>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</si>
  <si>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</si>
  <si>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</si>
  <si>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</si>
  <si>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</si>
  <si>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</si>
  <si>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</si>
  <si>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</si>
  <si>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</si>
  <si>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</si>
  <si>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</si>
  <si>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</si>
  <si>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</si>
  <si>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</si>
  <si>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</si>
  <si>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</si>
  <si>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</si>
  <si>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</si>
  <si>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</si>
  <si>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</si>
  <si>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</si>
  <si>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</si>
  <si>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</si>
  <si>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</si>
  <si>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</si>
  <si>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</si>
  <si>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</si>
  <si>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</si>
  <si>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</si>
  <si>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</si>
  <si>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</si>
  <si>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</si>
  <si>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</si>
  <si>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</si>
  <si>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</si>
  <si>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</si>
  <si>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</si>
  <si>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</si>
  <si>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</si>
  <si>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</si>
  <si>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</si>
  <si>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</si>
  <si>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</si>
  <si>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</si>
  <si>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</si>
  <si>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</si>
  <si>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</si>
  <si>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</si>
  <si>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</si>
  <si>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</si>
  <si>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</si>
  <si>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</si>
  <si>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</si>
  <si>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</si>
  <si>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</si>
  <si>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</si>
  <si>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</si>
  <si>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</si>
  <si>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</si>
  <si>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</si>
  <si>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</si>
  <si>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</si>
  <si>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</si>
  <si>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</si>
  <si>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</si>
  <si>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</si>
  <si>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</si>
  <si>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</si>
  <si>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</si>
  <si>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</si>
  <si>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</si>
  <si>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</si>
  <si>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</si>
  <si>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</si>
  <si>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</si>
  <si>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</si>
  <si>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</si>
  <si>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</si>
  <si>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</si>
  <si>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</si>
  <si>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</si>
  <si>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</si>
  <si>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</si>
  <si>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</si>
  <si>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</si>
  <si>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</si>
  <si>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</si>
  <si>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</si>
  <si>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</si>
  <si>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</si>
  <si>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</si>
  <si>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</si>
  <si>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</si>
  <si>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</si>
  <si>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</si>
  <si>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</si>
  <si>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</si>
  <si>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</si>
  <si>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</si>
  <si>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</si>
  <si>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</si>
  <si>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</si>
  <si>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</si>
  <si>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</si>
  <si>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</si>
  <si>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</si>
  <si>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</si>
  <si>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</si>
  <si>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</si>
  <si>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</si>
  <si>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</si>
  <si>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</si>
  <si>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</si>
  <si>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</si>
  <si>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</si>
  <si>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</si>
  <si>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</si>
  <si>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</si>
  <si>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</si>
  <si>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</si>
  <si>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</si>
  <si>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</si>
  <si>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</si>
  <si>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</si>
  <si>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</si>
  <si>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</si>
  <si>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</si>
  <si>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</si>
  <si>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</si>
  <si>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</si>
  <si>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</si>
  <si>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</si>
  <si>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</si>
  <si>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</si>
  <si>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</si>
  <si>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</si>
  <si>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</si>
  <si>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</si>
  <si>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</si>
  <si>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</si>
  <si>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</si>
  <si>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</si>
  <si>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</si>
  <si>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</si>
  <si>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</si>
  <si>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</si>
  <si>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</si>
  <si>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</si>
  <si>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</si>
  <si>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</si>
  <si>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</si>
  <si>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</si>
  <si>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</si>
  <si>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</si>
  <si>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</si>
  <si>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</si>
  <si>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</si>
  <si>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</si>
  <si>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</si>
  <si>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</si>
  <si>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</si>
  <si>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</si>
  <si>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</si>
  <si>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</si>
  <si>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</si>
  <si>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</si>
  <si>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</si>
  <si>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</si>
  <si>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</si>
  <si>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</si>
  <si>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</si>
  <si>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</si>
  <si>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</si>
  <si>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</si>
  <si>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</si>
  <si>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</si>
  <si>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</si>
  <si>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</si>
  <si>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</si>
  <si>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</si>
  <si>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</si>
  <si>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</si>
  <si>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</si>
  <si>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</si>
  <si>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</si>
  <si>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</si>
  <si>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</si>
  <si>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</si>
  <si>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</si>
  <si>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</si>
  <si>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</si>
  <si>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</si>
  <si>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</si>
  <si>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</si>
  <si>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</si>
  <si>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</si>
  <si>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</si>
  <si>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</si>
  <si>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</si>
  <si>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</si>
  <si>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</si>
  <si>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</si>
  <si>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</si>
  <si>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</si>
  <si>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</si>
  <si>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</si>
  <si>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</si>
  <si>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</si>
  <si>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</si>
  <si>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</si>
  <si>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</si>
  <si>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</si>
  <si>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</si>
  <si>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</si>
  <si>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</si>
  <si>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</si>
  <si>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</si>
  <si>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</si>
  <si>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</si>
  <si>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</si>
  <si>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</si>
  <si>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</si>
  <si>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</si>
  <si>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</si>
  <si>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</si>
  <si>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</si>
  <si>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</si>
  <si>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</si>
  <si>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</si>
  <si>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</si>
  <si>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</si>
  <si>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</si>
  <si>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</si>
  <si>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</si>
  <si>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</si>
  <si>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</si>
  <si>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</si>
  <si>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</si>
  <si>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</si>
  <si>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</si>
  <si>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</si>
  <si>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</si>
  <si>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</si>
  <si>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</si>
  <si>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</si>
  <si>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</si>
  <si>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</si>
  <si>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</si>
  <si>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</si>
  <si>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</si>
  <si>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</si>
  <si>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</si>
  <si>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</si>
  <si>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</si>
  <si>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</si>
  <si>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</si>
  <si>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</si>
  <si>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</si>
  <si>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</si>
  <si>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</si>
  <si>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</si>
  <si>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</si>
  <si>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</si>
  <si>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</si>
  <si>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</si>
  <si>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</si>
  <si>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</si>
  <si>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</si>
  <si>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</si>
  <si>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</si>
  <si>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</si>
  <si>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</si>
  <si>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</si>
  <si>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</si>
  <si>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</si>
  <si>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</si>
  <si>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</si>
  <si>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</si>
  <si>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</si>
  <si>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</si>
  <si>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</si>
  <si>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</si>
  <si>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</si>
  <si>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</si>
  <si>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</si>
  <si>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</si>
  <si>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</si>
  <si>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</si>
  <si>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</si>
  <si>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</si>
  <si>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</si>
  <si>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</si>
  <si>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</si>
  <si>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</si>
  <si>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</si>
  <si>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</si>
  <si>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</si>
  <si>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</si>
  <si>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</si>
  <si>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</si>
  <si>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</si>
  <si>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</si>
  <si>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</si>
  <si>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</si>
  <si>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</si>
  <si>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</si>
  <si>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</si>
  <si>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</si>
  <si>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</si>
  <si>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</si>
  <si>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</si>
  <si>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</si>
  <si>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</si>
  <si>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</si>
  <si>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</si>
  <si>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</si>
  <si>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</si>
  <si>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</si>
  <si>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</si>
  <si>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</si>
  <si>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</si>
  <si>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</si>
  <si>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</si>
  <si>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</si>
  <si>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</si>
  <si>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</si>
  <si>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</si>
  <si>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</si>
  <si>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</si>
  <si>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</si>
  <si>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</si>
  <si>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</si>
  <si>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</si>
  <si>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</si>
  <si>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</si>
  <si>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</si>
  <si>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</si>
  <si>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</si>
  <si>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</si>
  <si>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</si>
  <si>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</si>
  <si>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</si>
  <si>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</si>
  <si>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</si>
  <si>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</si>
  <si>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</si>
  <si>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</si>
  <si>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</si>
  <si>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</si>
  <si>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</si>
  <si>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</si>
  <si>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</si>
  <si>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</si>
  <si>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</si>
  <si>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</si>
  <si>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</si>
  <si>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</si>
  <si>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</si>
  <si>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</si>
  <si>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</si>
  <si>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</si>
  <si>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</si>
  <si>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</si>
  <si>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</si>
  <si>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</si>
  <si>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</si>
  <si>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</si>
  <si>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</si>
  <si>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</si>
  <si>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</si>
  <si>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</si>
  <si>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</si>
  <si>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</si>
  <si>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</si>
  <si>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</si>
  <si>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</si>
  <si>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</si>
  <si>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</si>
  <si>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</si>
  <si>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</si>
  <si>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</si>
  <si>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</si>
  <si>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</si>
  <si>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</si>
  <si>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</si>
  <si>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</si>
  <si>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</si>
  <si>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</si>
  <si>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</si>
  <si>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</si>
  <si>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</si>
  <si>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</si>
  <si>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</si>
  <si>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</si>
  <si>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</si>
  <si>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</si>
  <si>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</si>
  <si>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</si>
  <si>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</si>
  <si>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</si>
  <si>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</si>
  <si>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</si>
  <si>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</si>
  <si>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</si>
  <si>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</si>
  <si>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</si>
  <si>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</si>
  <si>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</si>
  <si>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</si>
  <si>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</si>
  <si>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</si>
  <si>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</si>
  <si>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</si>
  <si>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</si>
  <si>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</si>
  <si>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</si>
  <si>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</si>
  <si>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</si>
  <si>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</si>
  <si>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</si>
  <si>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</si>
  <si>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</si>
  <si>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</si>
  <si>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</si>
  <si>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</si>
  <si>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</si>
  <si>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</si>
  <si>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</si>
  <si>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</si>
  <si>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</si>
  <si>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</si>
  <si>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</si>
  <si>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</si>
  <si>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</si>
  <si>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</si>
  <si>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</si>
  <si>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</si>
  <si>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</si>
  <si>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</si>
  <si>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</si>
  <si>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</si>
  <si>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</si>
  <si>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</si>
  <si>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</si>
  <si>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</si>
  <si>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</si>
  <si>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</si>
  <si>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</si>
  <si>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</si>
  <si>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</si>
  <si>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</si>
  <si>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</si>
  <si>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</si>
  <si>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</si>
  <si>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</si>
  <si>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</si>
  <si>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</si>
  <si>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</si>
  <si>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</si>
  <si>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</si>
  <si>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</si>
  <si>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</si>
  <si>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</si>
  <si>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</si>
  <si>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</si>
  <si>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</si>
  <si>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</si>
  <si>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</si>
  <si>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</si>
  <si>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</si>
  <si>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</si>
  <si>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</si>
  <si>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</si>
  <si>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</si>
  <si>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</si>
  <si>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</si>
  <si>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</si>
  <si>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</si>
  <si>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</si>
  <si>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</si>
  <si>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</si>
  <si>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</si>
  <si>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</si>
  <si>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</si>
  <si>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</si>
  <si>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</si>
  <si>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</si>
  <si>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</si>
  <si>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</si>
  <si>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</si>
  <si>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</si>
  <si>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</si>
  <si>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</si>
  <si>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</si>
  <si>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</si>
  <si>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</si>
  <si>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</si>
  <si>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</si>
  <si>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</si>
  <si>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</si>
  <si>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</si>
  <si>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</si>
  <si>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</si>
  <si>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</si>
  <si>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</si>
  <si>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</si>
  <si>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</si>
  <si>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</si>
  <si>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</si>
  <si>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</si>
  <si>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</si>
  <si>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</si>
  <si>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</si>
  <si>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</si>
  <si>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</si>
  <si>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</si>
  <si>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</si>
  <si>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</si>
  <si>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</si>
  <si>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</si>
  <si>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</si>
  <si>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</si>
  <si>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</si>
  <si>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</si>
  <si>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</si>
  <si>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</si>
  <si>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</si>
  <si>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</si>
  <si>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</si>
  <si>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</si>
  <si>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</si>
  <si>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</si>
  <si>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</si>
  <si>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</si>
  <si>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</si>
  <si>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</si>
  <si>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</si>
  <si>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</si>
  <si>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</si>
  <si>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</si>
  <si>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</si>
  <si>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</si>
  <si>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</si>
  <si>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</si>
  <si>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</si>
  <si>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</si>
  <si>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</si>
  <si>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</si>
  <si>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</si>
  <si>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</si>
  <si>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</si>
  <si>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</si>
  <si>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</si>
  <si>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</si>
  <si>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</si>
  <si>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</si>
  <si>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</si>
  <si>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</si>
  <si>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</si>
  <si>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</si>
  <si>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</si>
  <si>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</si>
  <si>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</si>
  <si>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</si>
  <si>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</si>
  <si>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</si>
  <si>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</si>
  <si>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</si>
  <si>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</si>
  <si>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</si>
  <si>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</si>
  <si>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</si>
  <si>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</si>
  <si>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</si>
  <si>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</si>
  <si>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</si>
  <si>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</si>
  <si>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</si>
  <si>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</si>
  <si>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</si>
  <si>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</si>
  <si>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</si>
  <si>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</si>
  <si>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</si>
  <si>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</si>
  <si>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</si>
  <si>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</si>
  <si>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</si>
  <si>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</si>
  <si>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</si>
  <si>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</si>
  <si>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</si>
  <si>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</si>
  <si>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</si>
  <si>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</si>
  <si>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</si>
  <si>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</si>
  <si>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</si>
  <si>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</si>
  <si>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</si>
  <si>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</si>
  <si>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</si>
  <si>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</si>
  <si>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</si>
  <si>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</si>
  <si>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</si>
  <si>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</si>
  <si>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</si>
  <si>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</si>
  <si>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</si>
  <si>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</si>
  <si>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</si>
  <si>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</si>
  <si>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</si>
  <si>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</si>
  <si>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</si>
  <si>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</si>
  <si>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</si>
  <si>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</si>
  <si>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</si>
  <si>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</si>
  <si>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</si>
  <si>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</si>
  <si>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</si>
  <si>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</si>
  <si>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</si>
  <si>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</si>
  <si>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</si>
  <si>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</si>
  <si>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</si>
  <si>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</si>
  <si>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</si>
  <si>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</si>
  <si>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</si>
  <si>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</si>
  <si>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</si>
  <si>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</si>
  <si>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</si>
  <si>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</si>
  <si>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</si>
  <si>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</si>
  <si>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</si>
  <si>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</si>
  <si>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</si>
  <si>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</si>
  <si>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</si>
  <si>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</si>
  <si>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</si>
  <si>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</si>
  <si>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</si>
  <si>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</si>
  <si>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</si>
  <si>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</si>
  <si>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</si>
  <si>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</si>
  <si>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</si>
  <si>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</si>
  <si>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</si>
  <si>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</si>
  <si>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</si>
  <si>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</si>
  <si>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</si>
  <si>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</si>
  <si>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</si>
  <si>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</si>
  <si>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</si>
  <si>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</si>
  <si>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</si>
  <si>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</si>
  <si>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</si>
  <si>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</si>
  <si>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</si>
  <si>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</si>
  <si>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</si>
  <si>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</si>
  <si>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</si>
  <si>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</si>
  <si>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</si>
  <si>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</si>
  <si>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</si>
  <si>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</si>
  <si>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</si>
  <si>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</si>
  <si>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</si>
  <si>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</si>
  <si>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</si>
  <si>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</si>
  <si>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</si>
  <si>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</si>
  <si>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</si>
  <si>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</si>
  <si>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</si>
  <si>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</si>
  <si>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</si>
  <si>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</si>
  <si>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</si>
  <si>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</si>
  <si>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</si>
  <si>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</si>
  <si>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</si>
  <si>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</si>
  <si>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</si>
  <si>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</si>
  <si>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</si>
  <si>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</si>
  <si>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</si>
  <si>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</si>
  <si>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</si>
  <si>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</si>
  <si>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</si>
  <si>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</si>
  <si>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</si>
  <si>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</si>
  <si>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</si>
  <si>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</si>
  <si>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</si>
  <si>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</si>
  <si>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</si>
  <si>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</si>
  <si>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</si>
  <si>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</si>
  <si>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</si>
  <si>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</si>
  <si>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</si>
  <si>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</si>
  <si>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</si>
  <si>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</si>
  <si>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</si>
  <si>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</si>
  <si>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</si>
  <si>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</si>
  <si>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</si>
  <si>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</si>
  <si>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</si>
  <si>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</si>
  <si>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</si>
  <si>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</si>
  <si>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</si>
  <si>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</si>
  <si>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</si>
  <si>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</si>
  <si>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</si>
  <si>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</si>
  <si>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</si>
  <si>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</si>
  <si>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</si>
  <si>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</si>
  <si>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</si>
  <si>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</si>
  <si>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</si>
  <si>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</si>
  <si>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</si>
  <si>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</si>
  <si>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</si>
  <si>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</si>
  <si>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</si>
  <si>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</si>
  <si>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</si>
  <si>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</si>
  <si>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</si>
  <si>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</si>
  <si>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</si>
  <si>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</si>
  <si>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</si>
  <si>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</si>
  <si>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</si>
  <si>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</si>
  <si>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</si>
  <si>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</si>
  <si>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</si>
  <si>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</si>
  <si>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</si>
  <si>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</si>
  <si>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</si>
  <si>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</si>
  <si>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</si>
  <si>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</si>
  <si>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</si>
  <si>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</si>
  <si>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</si>
  <si>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</si>
  <si>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</si>
  <si>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</si>
  <si>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</si>
  <si>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</si>
  <si>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</si>
  <si>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</si>
  <si>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</si>
  <si>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</si>
  <si>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</si>
  <si>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</si>
  <si>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</si>
  <si>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</si>
  <si>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</si>
  <si>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</si>
  <si>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</si>
  <si>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</si>
  <si>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</si>
  <si>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</si>
  <si>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</si>
  <si>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</si>
  <si>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</si>
  <si>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</si>
  <si>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</si>
  <si>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</si>
  <si>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</si>
  <si>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</si>
  <si>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</si>
  <si>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</si>
  <si>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</si>
  <si>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</si>
  <si>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</si>
  <si>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</si>
  <si>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</si>
  <si>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</si>
  <si>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</si>
  <si>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</si>
  <si>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</si>
  <si>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</si>
  <si>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</si>
  <si>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</si>
  <si>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</si>
  <si>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</si>
  <si>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</si>
  <si>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</si>
  <si>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</si>
  <si>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</si>
  <si>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</si>
  <si>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</si>
  <si>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</si>
  <si>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</si>
  <si>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</si>
  <si>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</si>
  <si>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</si>
  <si>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</si>
  <si>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</si>
  <si>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</si>
  <si>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</si>
  <si>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</si>
  <si>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</si>
  <si>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</si>
  <si>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</si>
  <si>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</si>
  <si>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</si>
  <si>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</si>
  <si>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</si>
  <si>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</si>
  <si>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</si>
  <si>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</si>
  <si>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</si>
  <si>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</si>
  <si>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</si>
  <si>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</si>
  <si>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</si>
  <si>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</si>
  <si>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</si>
  <si>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</si>
  <si>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</si>
  <si>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</si>
  <si>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</si>
  <si>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</si>
  <si>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</si>
  <si>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</si>
  <si>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</si>
  <si>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</si>
  <si>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</si>
  <si>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</si>
  <si>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</si>
  <si>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</si>
  <si>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</si>
  <si>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</si>
  <si>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</si>
  <si>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</si>
  <si>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</si>
  <si>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</si>
  <si>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</si>
  <si>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</si>
  <si>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</si>
  <si>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</si>
  <si>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</si>
  <si>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</si>
  <si>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</si>
  <si>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</si>
  <si>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</si>
  <si>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</si>
  <si>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</si>
  <si>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</si>
  <si>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</si>
  <si>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</si>
  <si>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</si>
  <si>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</si>
  <si>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</si>
  <si>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</si>
  <si>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</si>
  <si>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</si>
  <si>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</si>
  <si>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</si>
  <si>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</si>
  <si>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</si>
  <si>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</si>
  <si>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</si>
  <si>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</si>
  <si>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</si>
  <si>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</si>
  <si>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</si>
  <si>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</si>
  <si>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</si>
  <si>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</si>
  <si>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</si>
  <si>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</si>
  <si>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</si>
  <si>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</si>
  <si>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</si>
  <si>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</si>
  <si>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</si>
  <si>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</si>
  <si>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</si>
  <si>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</si>
  <si>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</si>
  <si>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</si>
  <si>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</si>
  <si>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</si>
  <si>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</si>
  <si>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</si>
  <si>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</si>
  <si>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</si>
  <si>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</si>
  <si>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</si>
  <si>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</si>
  <si>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</si>
  <si>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</si>
  <si>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</si>
  <si>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</si>
  <si>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</si>
  <si>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</si>
  <si>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</si>
  <si>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</si>
  <si>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</si>
  <si>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</si>
  <si>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</si>
  <si>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</si>
  <si>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</si>
  <si>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</si>
  <si>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</si>
  <si>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</si>
  <si>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</si>
  <si>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</si>
  <si>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</si>
  <si>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</si>
  <si>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</si>
  <si>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</si>
  <si>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</si>
  <si>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</si>
  <si>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</si>
  <si>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</si>
  <si>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</si>
  <si>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</si>
  <si>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</si>
  <si>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</si>
  <si>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</si>
  <si>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</si>
  <si>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</si>
  <si>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</si>
  <si>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</si>
  <si>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</si>
  <si>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</si>
  <si>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</si>
  <si>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</si>
  <si>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</si>
  <si>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</si>
  <si>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</si>
  <si>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</si>
  <si>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</si>
  <si>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</si>
  <si>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</si>
  <si>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</si>
  <si>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</si>
  <si>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</si>
  <si>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</si>
  <si>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</si>
  <si>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</si>
  <si>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</si>
  <si>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</si>
  <si>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</si>
  <si>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</si>
  <si>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</si>
  <si>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</si>
  <si>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</si>
  <si>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</si>
  <si>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</si>
  <si>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</si>
  <si>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</si>
  <si>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</si>
  <si>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</si>
  <si>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</si>
  <si>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</si>
  <si>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</si>
  <si>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</si>
  <si>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</si>
  <si>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</si>
  <si>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</si>
  <si>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</si>
  <si>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</si>
  <si>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</si>
  <si>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</si>
  <si>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</si>
  <si>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</si>
  <si>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</si>
  <si>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</si>
  <si>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</si>
  <si>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</si>
  <si>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</si>
  <si>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</si>
  <si>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</si>
  <si>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</si>
  <si>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</si>
  <si>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</si>
  <si>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</si>
  <si>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</si>
  <si>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</si>
  <si>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</si>
  <si>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</si>
  <si>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</si>
  <si>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</si>
  <si>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</si>
  <si>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</si>
  <si>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</si>
  <si>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</si>
  <si>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</si>
  <si>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</si>
  <si>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</si>
  <si>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</si>
  <si>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</si>
  <si>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</si>
  <si>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</si>
  <si>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</si>
  <si>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</si>
  <si>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</si>
  <si>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</si>
  <si>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</si>
  <si>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</si>
  <si>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</si>
  <si>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</si>
  <si>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</si>
  <si>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</si>
  <si>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</si>
  <si>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</si>
  <si>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</si>
  <si>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</si>
  <si>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</si>
  <si>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</si>
  <si>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</si>
  <si>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</si>
  <si>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</si>
  <si>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</si>
  <si>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</si>
  <si>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</si>
  <si>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</si>
  <si>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</si>
  <si>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</si>
  <si>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</si>
  <si>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</si>
  <si>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</si>
  <si>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</si>
  <si>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</si>
  <si>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</si>
  <si>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</si>
  <si>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</si>
  <si>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</si>
  <si>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</si>
  <si>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</si>
  <si>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</si>
  <si>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</si>
  <si>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</si>
  <si>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</si>
  <si>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</si>
  <si>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</si>
  <si>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</si>
  <si>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</si>
  <si>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</si>
  <si>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</si>
  <si>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</si>
  <si>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</si>
  <si>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</si>
  <si>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</si>
  <si>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</si>
  <si>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</si>
  <si>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</si>
  <si>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</si>
  <si>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</si>
  <si>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</si>
  <si>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</si>
  <si>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</si>
  <si>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</si>
  <si>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</si>
  <si>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</si>
  <si>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</si>
  <si>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</si>
  <si>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</si>
  <si>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</si>
  <si>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</si>
  <si>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</si>
  <si>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</si>
  <si>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</si>
  <si>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</si>
  <si>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</si>
  <si>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</si>
  <si>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</si>
  <si>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</si>
  <si>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</si>
  <si>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</si>
  <si>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</si>
  <si>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</si>
  <si>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</si>
  <si>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</si>
  <si>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</si>
  <si>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</si>
  <si>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</si>
  <si>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</si>
  <si>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</si>
  <si>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</si>
  <si>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</si>
  <si>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</si>
  <si>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</si>
  <si>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</si>
  <si>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</si>
  <si>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</si>
  <si>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</si>
  <si>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</si>
  <si>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</si>
  <si>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</si>
  <si>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</si>
  <si>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</si>
  <si>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</si>
  <si>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</si>
  <si>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</si>
  <si>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</si>
  <si>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</si>
  <si>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</si>
  <si>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</si>
  <si>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</si>
  <si>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</si>
  <si>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</si>
  <si>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</si>
  <si>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</si>
  <si>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</si>
  <si>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</si>
  <si>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</si>
  <si>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</si>
  <si>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</si>
  <si>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</si>
  <si>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</si>
  <si>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</si>
  <si>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</si>
  <si>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</si>
  <si>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</si>
  <si>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</si>
  <si>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</si>
  <si>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</si>
  <si>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</si>
  <si>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</si>
  <si>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</si>
  <si>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</si>
  <si>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</si>
  <si>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</si>
  <si>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</si>
  <si>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</si>
  <si>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</si>
  <si>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</si>
  <si>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</si>
  <si>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</si>
  <si>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</si>
  <si>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</si>
  <si>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</si>
  <si>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</si>
  <si>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</si>
  <si>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</si>
  <si>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</si>
  <si>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</si>
  <si>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</si>
  <si>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</si>
  <si>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</si>
  <si>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</si>
  <si>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</si>
  <si>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</si>
  <si>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</si>
  <si>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</si>
  <si>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</si>
  <si>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</si>
  <si>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</si>
  <si>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</si>
  <si>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</si>
  <si>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</si>
  <si>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</si>
  <si>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</si>
  <si>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</si>
  <si>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</si>
  <si>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</si>
  <si>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</si>
  <si>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</si>
  <si>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</si>
  <si>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</si>
  <si>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</si>
  <si>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</si>
  <si>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</si>
  <si>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</si>
  <si>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</si>
  <si>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</si>
  <si>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</si>
  <si>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</si>
  <si>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</si>
  <si>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</si>
  <si>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</si>
  <si>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</si>
  <si>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</si>
  <si>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</si>
  <si>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</si>
  <si>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</si>
  <si>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</si>
  <si>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</si>
  <si>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</si>
  <si>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</si>
  <si>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</si>
  <si>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</si>
  <si>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</si>
  <si>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</si>
  <si>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</si>
  <si>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</si>
  <si>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</si>
  <si>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</si>
  <si>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</si>
  <si>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</si>
  <si>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</si>
  <si>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</si>
  <si>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</si>
  <si>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</si>
  <si>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</si>
  <si>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</si>
  <si>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</si>
  <si>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</si>
  <si>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</si>
  <si>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</si>
  <si>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</si>
  <si>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</si>
  <si>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</si>
  <si>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</si>
  <si>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</si>
  <si>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</si>
  <si>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</si>
  <si>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</si>
  <si>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</si>
  <si>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</si>
  <si>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</si>
  <si>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</si>
  <si>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</si>
  <si>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</si>
  <si>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</si>
  <si>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</si>
  <si>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</si>
  <si>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</si>
  <si>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</si>
  <si>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</si>
  <si>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</si>
  <si>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</si>
  <si>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</si>
  <si>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</si>
  <si>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</si>
  <si>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</si>
  <si>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</si>
  <si>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</si>
  <si>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</si>
  <si>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</si>
  <si>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</si>
  <si>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</si>
  <si>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</si>
  <si>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</si>
  <si>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</si>
  <si>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</si>
  <si>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</si>
  <si>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</si>
  <si>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</si>
  <si>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</si>
  <si>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</si>
  <si>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</si>
  <si>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</si>
  <si>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</si>
  <si>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</si>
  <si>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</si>
  <si>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</si>
  <si>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</si>
  <si>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</si>
  <si>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</si>
  <si>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</si>
  <si>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</si>
  <si>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</si>
  <si>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</si>
  <si>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</si>
  <si>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</si>
  <si>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</si>
  <si>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</si>
  <si>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</si>
  <si>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</si>
  <si>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</si>
  <si>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</si>
  <si>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</si>
  <si>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</si>
  <si>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</si>
  <si>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</si>
  <si>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</si>
  <si>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</si>
  <si>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</si>
  <si>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</si>
  <si>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</si>
  <si>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</si>
  <si>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</si>
  <si>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</si>
  <si>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</si>
  <si>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</si>
  <si>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</si>
  <si>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</si>
  <si>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</si>
  <si>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</si>
  <si>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</si>
  <si>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</si>
  <si>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</si>
  <si>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</si>
  <si>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</si>
  <si>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</si>
  <si>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</si>
  <si>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</si>
  <si>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</si>
  <si>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</si>
  <si>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</si>
  <si>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</si>
  <si>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</si>
  <si>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</si>
  <si>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</si>
  <si>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</si>
  <si>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</si>
  <si>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</si>
  <si>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</si>
  <si>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</si>
  <si>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</si>
  <si>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</si>
  <si>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</si>
  <si>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</si>
  <si>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</si>
  <si>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</si>
  <si>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</si>
  <si>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</si>
  <si>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</si>
  <si>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</si>
  <si>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</si>
  <si>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</si>
  <si>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</si>
  <si>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</si>
  <si>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</si>
  <si>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</si>
  <si>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</si>
  <si>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</si>
  <si>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</si>
  <si>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</si>
  <si>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</si>
  <si>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</si>
  <si>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</si>
  <si>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</si>
  <si>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</si>
  <si>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</si>
  <si>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</si>
  <si>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</si>
  <si>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</si>
  <si>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</si>
  <si>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</si>
  <si>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</si>
  <si>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</si>
  <si>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</si>
  <si>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</si>
  <si>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</si>
  <si>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</si>
  <si>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</si>
  <si>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</si>
  <si>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</si>
  <si>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</si>
  <si>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</si>
  <si>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</si>
  <si>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</si>
  <si>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</si>
  <si>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</si>
  <si>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</si>
  <si>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</si>
  <si>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</si>
  <si>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</si>
  <si>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</si>
  <si>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</si>
  <si>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</si>
  <si>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</si>
  <si>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</si>
  <si>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</si>
  <si>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</si>
  <si>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</si>
  <si>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</si>
  <si>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</si>
  <si>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</si>
  <si>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</si>
  <si>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</si>
  <si>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</si>
  <si>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</si>
  <si>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</si>
  <si>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</si>
  <si>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</si>
  <si>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</si>
  <si>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</si>
  <si>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</si>
  <si>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</si>
  <si>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</si>
  <si>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</si>
  <si>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</si>
  <si>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</si>
  <si>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</si>
  <si>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</si>
  <si>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</si>
  <si>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</si>
  <si>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</si>
  <si>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</si>
  <si>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</si>
  <si>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</si>
  <si>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</si>
  <si>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</si>
  <si>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</si>
  <si>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</si>
  <si>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</si>
  <si>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</si>
  <si>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</si>
  <si>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</si>
  <si>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</si>
  <si>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</si>
  <si>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</si>
  <si>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</si>
  <si>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</si>
  <si>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</si>
  <si>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</si>
  <si>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</si>
  <si>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</si>
  <si>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</si>
  <si>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</si>
  <si>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</si>
  <si>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</si>
  <si>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</si>
  <si>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</si>
  <si>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</si>
  <si>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</si>
  <si>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</si>
  <si>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</si>
  <si>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</si>
  <si>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</si>
  <si>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</si>
  <si>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</si>
  <si>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</si>
  <si>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</si>
  <si>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</si>
  <si>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</si>
  <si>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</si>
  <si>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</si>
  <si>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</si>
  <si>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</si>
  <si>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</si>
  <si>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</si>
  <si>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</si>
  <si>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</si>
  <si>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</si>
  <si>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</si>
  <si>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</si>
  <si>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</si>
  <si>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</si>
  <si>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</si>
  <si>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</si>
  <si>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</si>
  <si>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</si>
  <si>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</si>
  <si>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</si>
  <si>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</si>
  <si>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</si>
  <si>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</si>
  <si>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</si>
  <si>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</si>
  <si>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</si>
  <si>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</si>
  <si>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</si>
  <si>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</si>
  <si>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</si>
  <si>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</si>
  <si>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</si>
  <si>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</si>
  <si>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</si>
  <si>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</si>
  <si>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</si>
  <si>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</si>
  <si>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</si>
  <si>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</si>
  <si>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</si>
  <si>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</si>
  <si>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</si>
  <si>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</si>
  <si>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</si>
  <si>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</si>
  <si>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</si>
  <si>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</si>
  <si>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</si>
  <si>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</si>
  <si>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</si>
  <si>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</si>
  <si>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</si>
  <si>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</si>
  <si>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</si>
  <si>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</si>
  <si>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</si>
  <si>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</si>
  <si>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</si>
  <si>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</si>
  <si>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</si>
  <si>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</si>
  <si>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</si>
  <si>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</si>
  <si>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</si>
  <si>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</si>
  <si>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</si>
  <si>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</si>
  <si>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</si>
  <si>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</si>
  <si>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</si>
  <si>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</si>
  <si>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</si>
  <si>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</si>
  <si>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</si>
  <si>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</si>
  <si>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</si>
  <si>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</si>
  <si>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</si>
  <si>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</si>
  <si>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</si>
  <si>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</si>
  <si>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</si>
  <si>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</si>
  <si>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</si>
  <si>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</si>
  <si>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</si>
  <si>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</si>
  <si>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</si>
  <si>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</si>
  <si>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</si>
  <si>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</si>
  <si>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</si>
  <si>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</si>
  <si>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</si>
  <si>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</si>
  <si>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</si>
  <si>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</si>
  <si>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</si>
  <si>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</si>
  <si>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</si>
  <si>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</si>
  <si>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</si>
  <si>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</si>
  <si>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</si>
  <si>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</si>
  <si>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</si>
  <si>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</si>
  <si>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</si>
  <si>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</si>
  <si>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</si>
  <si>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</si>
  <si>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</si>
  <si>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</si>
  <si>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</si>
  <si>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</si>
  <si>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</si>
  <si>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</si>
  <si>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</si>
  <si>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</si>
  <si>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</si>
  <si>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</si>
  <si>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</si>
  <si>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</si>
  <si>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</si>
  <si>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</si>
  <si>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</si>
  <si>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</si>
  <si>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</si>
  <si>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</si>
  <si>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</si>
  <si>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</si>
  <si>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</si>
  <si>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</si>
  <si>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</si>
  <si>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</si>
  <si>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</si>
  <si>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</si>
  <si>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</si>
  <si>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</si>
  <si>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</si>
  <si>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</si>
  <si>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</si>
  <si>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</si>
  <si>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</si>
  <si>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</si>
  <si>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</si>
  <si>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</si>
  <si>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</si>
  <si>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</si>
  <si>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</si>
  <si>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</si>
  <si>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</si>
  <si>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</si>
  <si>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</si>
  <si>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</si>
  <si>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</si>
  <si>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</si>
  <si>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</si>
  <si>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</si>
  <si>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</si>
  <si>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</si>
  <si>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</si>
  <si>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</si>
  <si>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</si>
  <si>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</si>
  <si>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</si>
  <si>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</si>
  <si>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</si>
  <si>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</si>
  <si>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</si>
  <si>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</si>
  <si>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</si>
  <si>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</si>
  <si>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</si>
  <si>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</si>
  <si>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</si>
  <si>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</si>
  <si>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</si>
  <si>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</si>
  <si>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</si>
  <si>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</si>
  <si>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</si>
  <si>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</si>
  <si>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</si>
  <si>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</si>
  <si>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</si>
  <si>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</si>
  <si>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</si>
  <si>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</si>
  <si>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</si>
  <si>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</si>
  <si>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</si>
  <si>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</si>
  <si>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</si>
  <si>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</si>
  <si>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</si>
  <si>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</si>
  <si>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</si>
  <si>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</si>
  <si>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</si>
  <si>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</si>
  <si>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</si>
  <si>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</si>
  <si>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</si>
  <si>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</si>
  <si>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</si>
  <si>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</si>
  <si>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</si>
  <si>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</si>
  <si>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</si>
  <si>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</si>
  <si>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</si>
  <si>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</si>
  <si>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</si>
  <si>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</si>
  <si>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</si>
  <si>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</si>
  <si>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</si>
  <si>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</si>
  <si>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</si>
  <si>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</si>
  <si>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</si>
  <si>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</si>
  <si>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</si>
  <si>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</si>
  <si>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</si>
  <si>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</si>
  <si>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</si>
  <si>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</si>
  <si>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</si>
  <si>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</si>
  <si>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</si>
  <si>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</si>
  <si>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</si>
  <si>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</si>
  <si>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</si>
  <si>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</si>
  <si>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</si>
  <si>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</si>
  <si>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</si>
  <si>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</si>
  <si>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</si>
  <si>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</si>
  <si>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</si>
  <si>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</si>
  <si>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</si>
  <si>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</si>
  <si>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</si>
  <si>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</si>
  <si>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</si>
  <si>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</si>
  <si>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</si>
  <si>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</si>
  <si>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</si>
  <si>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</si>
  <si>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</si>
  <si>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</si>
  <si>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</si>
  <si>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</si>
  <si>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</si>
  <si>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</si>
  <si>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</si>
  <si>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</si>
  <si>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</si>
  <si>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</si>
  <si>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</si>
  <si>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</si>
  <si>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</si>
  <si>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</si>
  <si>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</si>
  <si>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</si>
  <si>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</si>
  <si>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</si>
  <si>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</si>
  <si>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</si>
  <si>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</si>
  <si>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</si>
  <si>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</si>
  <si>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</si>
  <si>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</si>
  <si>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</si>
  <si>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</si>
  <si>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</si>
  <si>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</si>
  <si>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</si>
  <si>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</si>
  <si>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</si>
  <si>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</si>
  <si>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</si>
  <si>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</si>
  <si>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</si>
  <si>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</si>
  <si>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</si>
  <si>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</si>
  <si>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</si>
  <si>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</si>
  <si>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</si>
  <si>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</si>
  <si>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</si>
  <si>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</si>
  <si>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</si>
  <si>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</si>
  <si>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</si>
  <si>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</si>
  <si>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</si>
  <si>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</si>
  <si>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</si>
  <si>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</si>
  <si>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</si>
  <si>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</si>
  <si>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</si>
  <si>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</si>
  <si>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</si>
  <si>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</si>
  <si>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</si>
  <si>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</si>
  <si>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</si>
  <si>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</si>
  <si>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</si>
  <si>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</si>
  <si>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</si>
  <si>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</si>
  <si>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</si>
  <si>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</si>
  <si>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</si>
  <si>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</si>
  <si>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</si>
  <si>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</si>
  <si>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</si>
  <si>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</si>
  <si>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</si>
  <si>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</si>
  <si>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</si>
  <si>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</si>
  <si>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</si>
  <si>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</si>
  <si>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</si>
  <si>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</si>
  <si>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</si>
  <si>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</si>
  <si>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</si>
  <si>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</si>
  <si>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</si>
  <si>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</si>
  <si>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</si>
  <si>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</si>
  <si>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</si>
  <si>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</si>
  <si>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</si>
  <si>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</si>
  <si>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</si>
  <si>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</si>
  <si>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</si>
  <si>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</si>
  <si>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</si>
  <si>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</si>
  <si>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</si>
  <si>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</si>
  <si>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</si>
  <si>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</si>
  <si>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</si>
  <si>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</si>
  <si>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</si>
  <si>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</si>
  <si>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</si>
  <si>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</si>
  <si>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</si>
  <si>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</si>
  <si>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</si>
  <si>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</si>
  <si>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</si>
  <si>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</si>
  <si>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</si>
  <si>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</si>
  <si>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</si>
  <si>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</si>
  <si>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</si>
  <si>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</si>
  <si>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</si>
  <si>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</si>
  <si>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</si>
  <si>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</si>
  <si>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</si>
  <si>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</si>
  <si>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</si>
  <si>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</si>
  <si>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</si>
  <si>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</si>
  <si>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</si>
  <si>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</si>
  <si>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</si>
  <si>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</si>
  <si>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</si>
  <si>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</si>
  <si>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</si>
  <si>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</si>
  <si>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</si>
  <si>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</si>
  <si>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</si>
  <si>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</si>
  <si>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</si>
  <si>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</si>
  <si>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</si>
  <si>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</si>
  <si>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</si>
  <si>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</si>
  <si>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</si>
  <si>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</si>
  <si>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</si>
  <si>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</si>
  <si>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</si>
  <si>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</si>
  <si>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</si>
  <si>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</si>
  <si>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</si>
  <si>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</si>
  <si>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</si>
  <si>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</si>
  <si>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</si>
  <si>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</si>
  <si>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</si>
  <si>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</si>
  <si>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</si>
  <si>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</si>
  <si>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</si>
  <si>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</si>
  <si>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</si>
  <si>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</si>
  <si>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</si>
  <si>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</si>
  <si>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</si>
  <si>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</si>
  <si>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</si>
  <si>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</si>
  <si>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</si>
  <si>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</si>
  <si>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</si>
  <si>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</si>
  <si>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</si>
  <si>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</si>
  <si>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</si>
  <si>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</si>
  <si>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</si>
  <si>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</si>
  <si>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</si>
  <si>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</si>
  <si>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</si>
  <si>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</si>
  <si>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</si>
  <si>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</si>
  <si>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</si>
  <si>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</si>
  <si>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</si>
  <si>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</si>
  <si>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</si>
  <si>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</si>
  <si>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</si>
  <si>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</si>
  <si>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</si>
  <si>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</si>
  <si>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</si>
  <si>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</si>
  <si>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</si>
  <si>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</si>
  <si>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</si>
  <si>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</si>
  <si>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</si>
  <si>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</si>
  <si>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</si>
  <si>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</si>
  <si>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</si>
  <si>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</si>
  <si>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</si>
  <si>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</si>
  <si>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</si>
  <si>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</si>
  <si>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</si>
  <si>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</si>
  <si>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</si>
  <si>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</si>
  <si>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</si>
  <si>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</si>
  <si>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</si>
  <si>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</si>
  <si>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</si>
  <si>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</si>
  <si>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</si>
  <si>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</si>
  <si>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</si>
  <si>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</si>
  <si>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</si>
  <si>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</si>
  <si>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</si>
  <si>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</si>
  <si>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</si>
  <si>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</si>
  <si>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</si>
  <si>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</si>
  <si>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</si>
  <si>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</si>
  <si>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</si>
  <si>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</si>
  <si>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</si>
  <si>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</si>
  <si>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</si>
  <si>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</si>
  <si>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</si>
  <si>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</si>
  <si>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</si>
  <si>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</si>
  <si>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</si>
  <si>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</si>
  <si>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</si>
  <si>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</si>
  <si>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</si>
  <si>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</si>
  <si>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</si>
  <si>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</si>
  <si>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</si>
  <si>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</si>
  <si>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</si>
  <si>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</si>
  <si>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</si>
  <si>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</si>
  <si>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</si>
  <si>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</si>
  <si>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</si>
  <si>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</si>
  <si>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</si>
  <si>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</si>
  <si>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</si>
  <si>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</si>
  <si>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</si>
  <si>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</si>
  <si>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</si>
  <si>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</si>
  <si>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</si>
  <si>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</si>
  <si>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</si>
  <si>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</si>
  <si>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</si>
  <si>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</si>
  <si>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</si>
  <si>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</si>
  <si>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</si>
  <si>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</si>
  <si>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</si>
  <si>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</si>
  <si>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</si>
  <si>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</si>
  <si>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</si>
  <si>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</si>
  <si>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</si>
  <si>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</si>
  <si>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</si>
  <si>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</si>
  <si>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</si>
  <si>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</si>
  <si>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</si>
  <si>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</si>
  <si>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</si>
  <si>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</si>
  <si>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</si>
  <si>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</si>
  <si>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</si>
  <si>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</si>
  <si>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</si>
  <si>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</si>
  <si>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</si>
  <si>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</si>
  <si>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</si>
  <si>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</si>
  <si>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</si>
  <si>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</si>
  <si>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</si>
  <si>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</si>
  <si>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</si>
  <si>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</si>
  <si>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</si>
  <si>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</si>
  <si>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</si>
  <si>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</si>
  <si>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</si>
  <si>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</si>
  <si>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</si>
  <si>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</si>
  <si>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</si>
  <si>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</si>
  <si>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</si>
  <si>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</si>
  <si>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</si>
  <si>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</si>
  <si>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</si>
  <si>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</si>
  <si>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</si>
  <si>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</si>
  <si>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</si>
  <si>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</si>
  <si>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</si>
  <si>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</si>
  <si>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</si>
  <si>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</si>
  <si>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</si>
  <si>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</si>
  <si>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</si>
  <si>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</si>
  <si>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</si>
  <si>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</si>
  <si>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</si>
  <si>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</si>
  <si>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</si>
  <si>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</si>
  <si>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</si>
  <si>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</si>
  <si>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</si>
  <si>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</si>
  <si>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</si>
  <si>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</si>
  <si>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</si>
  <si>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</si>
  <si>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</si>
  <si>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</si>
  <si>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</si>
  <si>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</si>
  <si>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</si>
  <si>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</si>
  <si>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</si>
  <si>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</si>
  <si>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</si>
  <si>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</si>
  <si>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</si>
  <si>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</si>
  <si>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</si>
  <si>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</si>
  <si>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</si>
  <si>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</si>
  <si>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</si>
  <si>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</si>
  <si>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</si>
  <si>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</si>
  <si>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</si>
  <si>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</si>
  <si>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</si>
  <si>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</si>
  <si>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</si>
  <si>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</si>
  <si>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</si>
  <si>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</si>
  <si>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</si>
  <si>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</si>
  <si>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</si>
  <si>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</si>
  <si>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</si>
  <si>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</si>
  <si>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</si>
  <si>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</si>
  <si>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</si>
  <si>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</si>
  <si>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</si>
  <si>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</si>
  <si>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</si>
  <si>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</si>
  <si>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</si>
  <si>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</si>
  <si>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</si>
  <si>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</si>
  <si>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</si>
  <si>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</si>
  <si>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</si>
  <si>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</si>
  <si>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</si>
  <si>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</si>
  <si>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</si>
  <si>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</si>
  <si>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</si>
  <si>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</si>
  <si>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</si>
  <si>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</si>
  <si>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</si>
  <si>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</si>
  <si>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</si>
  <si>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</si>
  <si>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</si>
  <si>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</si>
  <si>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</si>
  <si>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</si>
  <si>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</si>
  <si>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</si>
  <si>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</si>
  <si>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</si>
  <si>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</si>
  <si>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</si>
  <si>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</si>
  <si>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</si>
  <si>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</si>
  <si>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</si>
  <si>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</si>
  <si>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</si>
  <si>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</si>
  <si>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</si>
  <si>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</si>
  <si>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</si>
  <si>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</si>
  <si>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</si>
  <si>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</si>
  <si>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</si>
  <si>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</si>
  <si>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</si>
  <si>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</si>
  <si>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</si>
  <si>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</si>
  <si>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</si>
  <si>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</si>
  <si>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</si>
  <si>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</si>
  <si>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</si>
  <si>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</si>
  <si>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</si>
  <si>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</si>
  <si>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</si>
  <si>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</si>
  <si>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</si>
  <si>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</si>
  <si>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</si>
  <si>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</si>
  <si>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</si>
  <si>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</si>
  <si>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</si>
  <si>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</si>
  <si>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</si>
  <si>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</si>
  <si>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</si>
  <si>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</si>
  <si>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</si>
  <si>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</si>
  <si>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</si>
  <si>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</si>
  <si>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</si>
  <si>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</si>
  <si>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</si>
  <si>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</si>
  <si>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</si>
  <si>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</si>
  <si>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</si>
  <si>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</si>
  <si>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</si>
  <si>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</si>
  <si>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</si>
  <si>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</si>
  <si>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</si>
  <si>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</si>
  <si>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</si>
  <si>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</si>
  <si>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</si>
  <si>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</si>
  <si>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</si>
  <si>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</si>
  <si>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</si>
  <si>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</si>
  <si>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</si>
  <si>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</si>
  <si>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</si>
  <si>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</si>
  <si>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</si>
  <si>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</si>
  <si>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</si>
  <si>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</si>
  <si>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</si>
  <si>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</si>
  <si>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</si>
  <si>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</si>
  <si>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</si>
  <si>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</si>
  <si>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</si>
  <si>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</si>
  <si>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</si>
  <si>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</si>
  <si>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</si>
  <si>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</si>
  <si>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</si>
  <si>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</si>
  <si>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</si>
  <si>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</si>
  <si>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</si>
  <si>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</si>
  <si>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</si>
  <si>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</si>
  <si>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</si>
  <si>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</si>
  <si>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</si>
  <si>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</si>
  <si>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</si>
  <si>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</si>
  <si>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</si>
  <si>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</si>
  <si>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</si>
  <si>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</si>
  <si>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</si>
  <si>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</si>
  <si>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</si>
  <si>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</si>
  <si>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</si>
  <si>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</si>
  <si>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</si>
  <si>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</si>
  <si>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</si>
  <si>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</si>
  <si>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</si>
  <si>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</si>
  <si>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</si>
  <si>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</si>
  <si>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</si>
  <si>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</si>
  <si>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</si>
  <si>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</si>
  <si>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</si>
  <si>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</si>
  <si>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</si>
  <si>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</si>
  <si>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</si>
  <si>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</si>
  <si>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</si>
  <si>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</si>
  <si>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</si>
  <si>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</si>
  <si>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</si>
  <si>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</si>
  <si>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</si>
  <si>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</si>
  <si>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</si>
  <si>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</si>
  <si>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</si>
  <si>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</si>
  <si>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</si>
  <si>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</si>
  <si>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</si>
  <si>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</si>
  <si>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</si>
  <si>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</si>
  <si>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</si>
  <si>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</si>
  <si>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</si>
  <si>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</si>
  <si>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</si>
  <si>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</si>
  <si>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</si>
  <si>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</si>
  <si>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</si>
  <si>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</si>
  <si>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</si>
  <si>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</si>
  <si>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</si>
  <si>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</si>
  <si>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</si>
  <si>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</si>
  <si>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</si>
  <si>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</si>
  <si>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</si>
  <si>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</si>
  <si>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</si>
  <si>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</si>
  <si>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</si>
  <si>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</si>
  <si>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</si>
  <si>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</si>
  <si>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</si>
  <si>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</si>
  <si>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</si>
  <si>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</si>
  <si>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</si>
  <si>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</si>
  <si>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</si>
  <si>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</si>
  <si>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</si>
  <si>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</si>
  <si>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</si>
  <si>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</si>
  <si>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</si>
  <si>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</si>
  <si>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</si>
  <si>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</si>
  <si>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</si>
  <si>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</si>
  <si>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</si>
  <si>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</si>
  <si>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</si>
  <si>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</si>
  <si>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</si>
  <si>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</si>
  <si>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</si>
  <si>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</si>
  <si>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</si>
  <si>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</si>
  <si>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</si>
  <si>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</si>
  <si>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</si>
  <si>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</si>
  <si>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</si>
  <si>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</si>
  <si>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</si>
  <si>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</si>
  <si>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</si>
  <si>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</si>
  <si>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</si>
  <si>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</si>
  <si>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</si>
  <si>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</si>
  <si>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</si>
  <si>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</si>
  <si>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</si>
  <si>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</si>
  <si>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</si>
  <si>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</si>
  <si>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</si>
  <si>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</si>
  <si>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</si>
  <si>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</si>
  <si>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</si>
  <si>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</si>
  <si>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</si>
  <si>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</si>
  <si>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</si>
  <si>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</si>
  <si>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</si>
  <si>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</si>
  <si>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</si>
  <si>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</si>
  <si>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</si>
  <si>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</si>
  <si>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</si>
  <si>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</si>
  <si>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</si>
  <si>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</si>
  <si>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</si>
  <si>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</si>
  <si>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</si>
  <si>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</si>
  <si>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</si>
  <si>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</si>
  <si>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</si>
  <si>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</si>
  <si>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</si>
  <si>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</si>
  <si>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</si>
  <si>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</si>
  <si>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</si>
  <si>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</si>
  <si>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</si>
  <si>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</si>
  <si>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</si>
  <si>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</si>
  <si>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</si>
  <si>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</si>
  <si>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</si>
  <si>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</si>
  <si>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</si>
  <si>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</si>
  <si>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</si>
  <si>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</si>
  <si>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</si>
  <si>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</si>
  <si>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</si>
  <si>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</si>
  <si>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</si>
  <si>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</si>
  <si>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</si>
  <si>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</si>
  <si>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</si>
  <si>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</si>
  <si>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</si>
  <si>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</si>
  <si>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</si>
  <si>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</si>
  <si>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</si>
  <si>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</si>
  <si>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</si>
  <si>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</si>
  <si>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</si>
  <si>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</si>
  <si>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</si>
  <si>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</si>
  <si>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</si>
  <si>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</si>
  <si>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</si>
  <si>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</si>
  <si>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</si>
  <si>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</si>
  <si>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</si>
  <si>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</si>
  <si>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</si>
  <si>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</si>
  <si>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</si>
  <si>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</si>
  <si>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</si>
  <si>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</si>
  <si>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</si>
  <si>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</si>
  <si>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</si>
  <si>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</si>
  <si>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</si>
  <si>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</si>
  <si>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</si>
  <si>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</si>
  <si>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</si>
  <si>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</si>
  <si>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</si>
  <si>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</si>
  <si>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</si>
  <si>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</si>
  <si>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</si>
  <si>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</si>
  <si>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</si>
  <si>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</si>
  <si>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</si>
  <si>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</si>
  <si>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</si>
  <si>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</si>
  <si>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</si>
  <si>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</si>
  <si>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</si>
  <si>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</si>
  <si>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</si>
  <si>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</si>
  <si>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</si>
  <si>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</si>
  <si>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</si>
  <si>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</si>
  <si>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</si>
  <si>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</si>
  <si>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</si>
  <si>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</si>
  <si>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</si>
  <si>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</si>
  <si>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</si>
  <si>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</si>
  <si>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</si>
  <si>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</si>
  <si>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</si>
  <si>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</si>
  <si>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</si>
  <si>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</si>
  <si>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</si>
  <si>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</si>
  <si>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</si>
  <si>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</si>
  <si>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</si>
  <si>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</si>
  <si>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</si>
  <si>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</si>
  <si>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</si>
  <si>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</si>
  <si>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</si>
  <si>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</si>
  <si>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</si>
  <si>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</si>
  <si>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</si>
  <si>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</si>
  <si>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</si>
  <si>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</si>
  <si>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</si>
  <si>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</si>
  <si>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</si>
  <si>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</si>
  <si>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</si>
  <si>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</si>
  <si>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</si>
  <si>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</si>
  <si>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</si>
  <si>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</si>
  <si>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</si>
  <si>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</si>
  <si>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</si>
  <si>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</si>
  <si>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</si>
  <si>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</si>
  <si>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</si>
  <si>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</si>
  <si>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</si>
  <si>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</si>
  <si>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</si>
  <si>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</si>
  <si>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</si>
  <si>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</si>
  <si>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</si>
  <si>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</si>
  <si>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</si>
  <si>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</si>
  <si>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</si>
  <si>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</si>
  <si>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</si>
  <si>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</si>
  <si>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</si>
  <si>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</si>
  <si>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</si>
  <si>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</si>
  <si>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</si>
  <si>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</si>
  <si>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</si>
  <si>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</si>
  <si>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</si>
  <si>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</si>
  <si>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</si>
  <si>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</si>
  <si>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</si>
  <si>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</si>
  <si>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</si>
  <si>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</si>
  <si>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</si>
  <si>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</si>
  <si>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</si>
  <si>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</si>
  <si>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</si>
  <si>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</si>
  <si>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</si>
  <si>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</si>
  <si>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</si>
  <si>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</si>
  <si>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</si>
  <si>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</si>
  <si>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</si>
  <si>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</si>
  <si>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</si>
  <si>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</si>
  <si>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</si>
  <si>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</si>
  <si>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</si>
  <si>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</si>
  <si>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</si>
  <si>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</si>
  <si>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</si>
  <si>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</si>
  <si>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</si>
  <si>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</si>
  <si>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</si>
  <si>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</si>
  <si>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</si>
  <si>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</si>
  <si>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</si>
  <si>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</si>
  <si>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</si>
  <si>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</si>
  <si>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</si>
  <si>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</si>
  <si>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</si>
  <si>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</si>
  <si>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</si>
  <si>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</si>
  <si>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</si>
  <si>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</si>
  <si>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</si>
  <si>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</si>
  <si>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</si>
  <si>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</si>
  <si>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</si>
  <si>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</si>
  <si>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</si>
  <si>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</si>
  <si>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</si>
  <si>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</si>
  <si>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</si>
  <si>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</si>
  <si>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</si>
  <si>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</si>
  <si>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</si>
  <si>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</si>
  <si>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</si>
  <si>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</si>
  <si>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</si>
  <si>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</si>
  <si>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</si>
  <si>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</si>
  <si>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</si>
  <si>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</si>
  <si>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</si>
  <si>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</si>
  <si>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</si>
  <si>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</si>
  <si>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</si>
  <si>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</si>
  <si>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</si>
  <si>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</si>
  <si>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</si>
  <si>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</si>
  <si>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</si>
  <si>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</si>
  <si>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</si>
  <si>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</si>
  <si>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</si>
  <si>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</si>
  <si>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</si>
  <si>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</si>
  <si>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</si>
  <si>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</si>
  <si>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</si>
  <si>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</si>
  <si>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</si>
  <si>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</si>
  <si>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</si>
  <si>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</si>
  <si>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</si>
  <si>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</si>
  <si>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</si>
  <si>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</si>
  <si>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</si>
  <si>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</si>
  <si>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</si>
  <si>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</si>
  <si>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</si>
  <si>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</si>
  <si>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</si>
  <si>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</si>
  <si>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</si>
  <si>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</si>
  <si>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</si>
  <si>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</si>
  <si>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</si>
  <si>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</si>
  <si>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</si>
  <si>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</si>
  <si>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</si>
  <si>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</si>
  <si>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</si>
  <si>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</si>
  <si>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</si>
  <si>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</si>
  <si>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</si>
  <si>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</si>
  <si>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</si>
  <si>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</si>
  <si>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</si>
  <si>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</si>
  <si>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</si>
  <si>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</si>
  <si>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</si>
  <si>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</si>
  <si>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</si>
  <si>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</si>
  <si>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</si>
  <si>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</si>
  <si>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</si>
  <si>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</si>
  <si>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</si>
  <si>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</si>
  <si>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</si>
  <si>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</si>
  <si>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</si>
  <si>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</si>
  <si>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</si>
  <si>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</si>
  <si>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</si>
  <si>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</si>
  <si>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</si>
  <si>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</si>
  <si>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</si>
  <si>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</si>
  <si>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</si>
  <si>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</si>
  <si>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</si>
  <si>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</si>
  <si>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</si>
  <si>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</si>
  <si>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</si>
  <si>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</si>
  <si>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</si>
  <si>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</si>
  <si>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</si>
  <si>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</si>
  <si>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</si>
  <si>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</si>
  <si>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</si>
  <si>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</si>
  <si>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</si>
  <si>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</si>
  <si>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</si>
  <si>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</si>
  <si>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</si>
  <si>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</si>
  <si>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</si>
  <si>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</si>
  <si>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</si>
  <si>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</si>
  <si>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</si>
  <si>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</si>
  <si>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</si>
  <si>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</si>
  <si>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</si>
  <si>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</si>
  <si>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</si>
  <si>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</si>
  <si>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</si>
  <si>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</si>
  <si>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</si>
  <si>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</si>
  <si>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</si>
  <si>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</si>
  <si>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</si>
  <si>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</si>
  <si>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</si>
  <si>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</si>
  <si>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</si>
  <si>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</si>
  <si>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</si>
  <si>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</si>
  <si>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</si>
  <si>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</si>
  <si>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</si>
  <si>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</si>
  <si>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</si>
  <si>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</si>
  <si>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</si>
  <si>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</si>
  <si>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</si>
  <si>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</si>
  <si>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</si>
  <si>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</si>
  <si>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</si>
  <si>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</si>
  <si>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</si>
  <si>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</si>
  <si>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</si>
  <si>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</si>
  <si>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</si>
  <si>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</si>
  <si>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</si>
  <si>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</si>
  <si>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</si>
  <si>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</si>
  <si>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</si>
  <si>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</si>
  <si>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</si>
  <si>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</si>
  <si>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</si>
  <si>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</si>
  <si>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</si>
  <si>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</si>
  <si>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</si>
  <si>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</si>
  <si>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</si>
  <si>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</si>
  <si>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</si>
  <si>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</si>
  <si>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</si>
  <si>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</si>
  <si>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</si>
  <si>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</si>
  <si>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</si>
  <si>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</si>
  <si>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</si>
  <si>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</si>
  <si>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</si>
  <si>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</si>
  <si>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</si>
  <si>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</si>
  <si>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</si>
  <si>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</si>
  <si>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</si>
  <si>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</si>
  <si>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</si>
  <si>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</si>
  <si>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</si>
  <si>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</si>
  <si>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</si>
  <si>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</si>
  <si>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</si>
  <si>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</si>
  <si>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</si>
  <si>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</si>
  <si>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</si>
  <si>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</si>
  <si>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</si>
  <si>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</si>
  <si>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</si>
  <si>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</si>
  <si>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</si>
  <si>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</si>
  <si>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</si>
  <si>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</si>
  <si>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</si>
  <si>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</si>
  <si>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</si>
  <si>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</si>
  <si>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</si>
  <si>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</si>
  <si>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</si>
  <si>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</si>
  <si>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</si>
  <si>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</si>
  <si>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</si>
  <si>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</si>
  <si>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</si>
  <si>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</si>
  <si>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</si>
  <si>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</si>
  <si>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</si>
  <si>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</si>
  <si>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</si>
  <si>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</si>
  <si>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</si>
  <si>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</si>
  <si>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</si>
  <si>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</si>
  <si>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</si>
  <si>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</si>
  <si>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</si>
  <si>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</si>
  <si>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</si>
  <si>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</si>
  <si>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</si>
  <si>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</si>
  <si>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</si>
  <si>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</si>
  <si>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</si>
  <si>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</si>
  <si>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</si>
  <si>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</si>
  <si>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</si>
  <si>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</si>
  <si>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</si>
  <si>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</si>
  <si>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</si>
  <si>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</si>
  <si>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</si>
  <si>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</si>
  <si>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</si>
  <si>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</si>
  <si>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</si>
  <si>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</si>
  <si>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</si>
  <si>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</si>
  <si>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</si>
  <si>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</si>
  <si>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</si>
  <si>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</si>
  <si>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</si>
  <si>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</si>
  <si>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</si>
  <si>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</si>
  <si>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</si>
  <si>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</si>
  <si>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</si>
  <si>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</si>
  <si>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</si>
  <si>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</si>
  <si>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</si>
  <si>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</si>
  <si>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</si>
  <si>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</si>
  <si>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</si>
  <si>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</si>
  <si>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</si>
  <si>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</si>
  <si>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</si>
  <si>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</si>
  <si>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</si>
  <si>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</si>
  <si>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</si>
  <si>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</si>
  <si>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</si>
  <si>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</si>
  <si>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</si>
  <si>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</si>
  <si>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</si>
  <si>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</si>
  <si>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</si>
  <si>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</si>
  <si>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</si>
  <si>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</si>
  <si>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</si>
  <si>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</si>
  <si>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</si>
  <si>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</si>
  <si>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</si>
  <si>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</si>
  <si>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</si>
  <si>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</si>
  <si>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</si>
  <si>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</si>
  <si>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</si>
  <si>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</si>
  <si>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</si>
  <si>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</si>
  <si>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</si>
  <si>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</si>
  <si>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</si>
  <si>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</si>
  <si>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</si>
  <si>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</si>
  <si>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</si>
  <si>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</si>
  <si>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</si>
  <si>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</si>
  <si>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</si>
  <si>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</si>
  <si>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</si>
  <si>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</si>
  <si>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</si>
  <si>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</si>
  <si>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</si>
  <si>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</si>
  <si>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</si>
  <si>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</si>
  <si>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</si>
  <si>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</si>
  <si>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</si>
  <si>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</si>
  <si>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</si>
  <si>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</si>
  <si>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</si>
  <si>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</si>
  <si>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</si>
  <si>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</si>
  <si>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</si>
  <si>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</si>
  <si>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</si>
  <si>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</si>
  <si>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</si>
  <si>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</si>
  <si>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</si>
  <si>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</si>
  <si>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</si>
  <si>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</si>
  <si>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</si>
  <si>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</si>
  <si>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</si>
  <si>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</si>
  <si>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</si>
  <si>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</si>
  <si>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</si>
  <si>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</si>
  <si>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</si>
  <si>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</si>
  <si>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</si>
  <si>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</si>
  <si>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</si>
  <si>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</si>
  <si>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</si>
  <si>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</si>
  <si>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</si>
  <si>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</si>
  <si>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</si>
  <si>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</si>
  <si>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</si>
  <si>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</si>
  <si>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</si>
  <si>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</si>
  <si>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</si>
  <si>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</si>
  <si>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</si>
  <si>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</si>
  <si>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</si>
  <si>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</si>
  <si>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</si>
  <si>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</si>
  <si>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</si>
  <si>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</si>
  <si>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</si>
  <si>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</si>
  <si>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</si>
  <si>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</si>
  <si>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</si>
  <si>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</si>
  <si>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</si>
  <si>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</si>
  <si>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</si>
  <si>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</si>
  <si>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</si>
  <si>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</si>
  <si>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</si>
  <si>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</si>
  <si>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</si>
  <si>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</si>
  <si>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</si>
  <si>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</si>
  <si>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</si>
  <si>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</si>
  <si>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</si>
  <si>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</si>
  <si>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</si>
  <si>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</si>
  <si>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</si>
  <si>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</si>
  <si>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</si>
  <si>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</si>
  <si>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</si>
  <si>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</si>
  <si>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</si>
  <si>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</si>
  <si>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</si>
  <si>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</si>
  <si>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</si>
  <si>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</si>
  <si>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</si>
  <si>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</si>
  <si>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</si>
  <si>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</si>
  <si>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</si>
  <si>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</si>
  <si>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</si>
  <si>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</si>
  <si>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</si>
  <si>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</si>
  <si>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</si>
  <si>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</si>
  <si>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</si>
  <si>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</si>
  <si>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</si>
  <si>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</si>
  <si>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</si>
  <si>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</si>
  <si>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</si>
  <si>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</si>
  <si>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</si>
  <si>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</si>
  <si>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</si>
  <si>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</si>
  <si>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</si>
  <si>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</si>
  <si>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</si>
  <si>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</si>
  <si>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</si>
  <si>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</si>
  <si>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</si>
  <si>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</si>
  <si>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</si>
  <si>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</si>
  <si>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</si>
  <si>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</si>
  <si>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</si>
  <si>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</si>
  <si>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</si>
  <si>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</si>
  <si>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</si>
  <si>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</si>
  <si>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</si>
  <si>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</si>
  <si>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</si>
  <si>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</si>
  <si>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</si>
  <si>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</si>
  <si>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</si>
  <si>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</si>
  <si>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</si>
  <si>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</si>
  <si>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</si>
  <si>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</si>
  <si>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</si>
  <si>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</si>
  <si>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</si>
  <si>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</si>
  <si>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</si>
  <si>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</si>
  <si>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</si>
  <si>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</si>
  <si>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</si>
  <si>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</si>
  <si>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</si>
  <si>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</si>
  <si>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</si>
  <si>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</si>
  <si>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</si>
  <si>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</si>
  <si>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</si>
  <si>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</si>
  <si>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</si>
  <si>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</si>
  <si>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</si>
  <si>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</si>
  <si>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</si>
  <si>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</si>
  <si>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</si>
  <si>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</si>
  <si>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</si>
  <si>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</si>
  <si>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</si>
  <si>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</si>
  <si>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</si>
  <si>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</si>
  <si>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</si>
  <si>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</si>
  <si>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</si>
  <si>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</si>
  <si>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</si>
  <si>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</si>
  <si>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</si>
  <si>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</si>
  <si>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</si>
  <si>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</si>
  <si>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</si>
  <si>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</si>
  <si>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</si>
  <si>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</si>
  <si>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</si>
  <si>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</si>
  <si>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</si>
  <si>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</si>
  <si>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</si>
  <si>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</si>
  <si>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</si>
  <si>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</si>
  <si>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</si>
  <si>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</si>
  <si>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</si>
  <si>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</si>
  <si>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</si>
  <si>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</si>
  <si>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</si>
  <si>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</si>
  <si>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</si>
  <si>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</si>
  <si>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</si>
  <si>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</si>
  <si>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</si>
  <si>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</si>
  <si>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</si>
  <si>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</si>
  <si>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</si>
  <si>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</si>
  <si>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</si>
  <si>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</si>
  <si>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</si>
  <si>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</si>
  <si>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</si>
  <si>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</si>
  <si>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</si>
  <si>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</si>
  <si>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</si>
  <si>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</si>
  <si>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</si>
  <si>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</si>
  <si>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</si>
  <si>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</si>
  <si>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</si>
  <si>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</si>
  <si>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</si>
  <si>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</si>
  <si>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</si>
  <si>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</si>
  <si>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</si>
  <si>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</si>
  <si>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</si>
  <si>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</si>
  <si>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</si>
  <si>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</si>
  <si>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</si>
  <si>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</si>
  <si>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</si>
  <si>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</si>
  <si>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</si>
  <si>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</si>
  <si>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</si>
  <si>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</si>
  <si>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</si>
  <si>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</si>
  <si>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</si>
  <si>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</si>
  <si>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</si>
  <si>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</si>
  <si>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</si>
  <si>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</si>
  <si>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</si>
  <si>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</si>
  <si>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</si>
  <si>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</si>
  <si>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</si>
  <si>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</si>
  <si>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</si>
  <si>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</si>
  <si>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</si>
  <si>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</si>
  <si>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</si>
  <si>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</si>
  <si>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</si>
  <si>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</si>
  <si>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</si>
  <si>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</si>
  <si>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</si>
  <si>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</si>
  <si>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</si>
  <si>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</si>
  <si>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</si>
  <si>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</si>
  <si>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</si>
  <si>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</si>
  <si>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</si>
  <si>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</si>
  <si>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</si>
  <si>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</si>
  <si>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</si>
  <si>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</si>
  <si>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</si>
  <si>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</si>
  <si>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</si>
  <si>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</si>
  <si>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</si>
  <si>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</si>
  <si>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</si>
  <si>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</si>
  <si>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</si>
  <si>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</si>
  <si>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</si>
  <si>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</si>
  <si>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</si>
  <si>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</si>
  <si>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</si>
  <si>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</si>
  <si>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</si>
  <si>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</si>
  <si>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</si>
  <si>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</si>
  <si>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</si>
  <si>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</si>
  <si>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</si>
  <si>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</si>
  <si>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</si>
  <si>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</si>
  <si>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</si>
  <si>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</si>
  <si>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</si>
  <si>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</si>
  <si>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</si>
  <si>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</si>
  <si>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</si>
  <si>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</si>
  <si>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</si>
  <si>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</si>
  <si>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</si>
  <si>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</si>
  <si>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</si>
  <si>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</si>
  <si>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</si>
  <si>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</si>
  <si>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</si>
  <si>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</si>
  <si>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</si>
  <si>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</si>
  <si>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</si>
  <si>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</si>
  <si>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</si>
  <si>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</si>
  <si>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</si>
  <si>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</si>
  <si>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</si>
  <si>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</si>
  <si>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</si>
  <si>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</si>
  <si>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</si>
  <si>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</si>
  <si>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</si>
  <si>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</si>
  <si>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</si>
  <si>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</si>
  <si>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</si>
  <si>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</si>
  <si>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</si>
  <si>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</si>
  <si>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</si>
  <si>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</si>
  <si>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</si>
  <si>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</si>
  <si>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</si>
  <si>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</si>
  <si>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</si>
  <si>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</si>
  <si>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</si>
  <si>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</si>
  <si>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</si>
  <si>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</si>
  <si>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</si>
  <si>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</si>
  <si>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</si>
  <si>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</si>
  <si>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</si>
  <si>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</si>
  <si>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</si>
  <si>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</si>
  <si>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</si>
  <si>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</si>
  <si>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</si>
  <si>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</si>
  <si>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</si>
  <si>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</si>
  <si>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</si>
  <si>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</si>
  <si>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</si>
  <si>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</si>
  <si>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</si>
  <si>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</si>
  <si>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</si>
  <si>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</si>
  <si>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</si>
  <si>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</si>
  <si>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</si>
  <si>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</si>
  <si>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</si>
  <si>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</si>
  <si>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</si>
  <si>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</si>
  <si>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</si>
  <si>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</si>
  <si>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</si>
  <si>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</si>
  <si>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</si>
  <si>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</si>
  <si>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</si>
  <si>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</si>
  <si>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</si>
  <si>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</si>
  <si>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</si>
  <si>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</si>
  <si>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</si>
  <si>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</si>
  <si>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</si>
  <si>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</si>
  <si>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</si>
  <si>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</si>
  <si>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</si>
  <si>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</si>
  <si>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</si>
  <si>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</si>
  <si>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</si>
  <si>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</si>
  <si>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</si>
  <si>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</si>
  <si>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</si>
  <si>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</si>
  <si>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</si>
  <si>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</si>
  <si>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</si>
  <si>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</si>
  <si>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</si>
  <si>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</si>
  <si>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</si>
  <si>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</si>
  <si>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</si>
  <si>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</si>
  <si>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</si>
  <si>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</si>
  <si>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</si>
  <si>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</si>
  <si>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</si>
  <si>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</si>
  <si>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</si>
  <si>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</si>
  <si>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</si>
  <si>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</si>
  <si>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</si>
  <si>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</si>
  <si>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</si>
  <si>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</si>
  <si>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</si>
  <si>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</si>
  <si>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</si>
  <si>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</si>
  <si>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</si>
  <si>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</si>
  <si>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</si>
  <si>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</si>
  <si>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</si>
  <si>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</si>
  <si>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</si>
  <si>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</si>
  <si>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</si>
  <si>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</si>
  <si>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</si>
  <si>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</si>
  <si>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</si>
  <si>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</si>
  <si>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</si>
  <si>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</si>
  <si>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</si>
  <si>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</si>
  <si>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</si>
  <si>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</si>
  <si>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</si>
  <si>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</si>
  <si>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</si>
  <si>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</si>
  <si>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</si>
  <si>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</si>
  <si>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</si>
  <si>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</si>
  <si>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</si>
  <si>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</si>
  <si>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</si>
  <si>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</si>
  <si>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</si>
  <si>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</si>
  <si>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</si>
  <si>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</si>
  <si>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</si>
  <si>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</si>
  <si>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</si>
  <si>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</si>
  <si>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</si>
  <si>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</si>
  <si>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</si>
  <si>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</si>
  <si>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</si>
  <si>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</si>
  <si>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</si>
  <si>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</si>
  <si>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</si>
  <si>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</si>
  <si>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</si>
  <si>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</si>
  <si>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</si>
  <si>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</si>
  <si>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</si>
  <si>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</si>
  <si>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</si>
  <si>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</si>
  <si>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</si>
  <si>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</si>
  <si>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</si>
  <si>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</si>
  <si>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</si>
  <si>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</si>
  <si>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</si>
  <si>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</si>
  <si>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</si>
  <si>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</si>
  <si>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</si>
  <si>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</si>
  <si>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</si>
  <si>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</si>
  <si>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</si>
  <si>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</si>
  <si>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</si>
  <si>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</si>
  <si>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</si>
  <si>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</si>
  <si>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</si>
  <si>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</si>
  <si>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</si>
  <si>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</si>
  <si>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</si>
  <si>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</si>
  <si>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</si>
  <si>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</si>
  <si>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</si>
  <si>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</si>
  <si>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</si>
  <si>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</si>
  <si>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</si>
  <si>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</si>
  <si>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</si>
  <si>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</si>
  <si>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</si>
  <si>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</si>
  <si>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</si>
  <si>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</si>
  <si>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</si>
  <si>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</si>
  <si>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</si>
  <si>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</si>
  <si>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</si>
  <si>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</si>
  <si>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</si>
  <si>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</si>
  <si>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</si>
  <si>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</si>
  <si>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</si>
  <si>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</si>
  <si>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</si>
  <si>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</si>
  <si>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</si>
  <si>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</si>
  <si>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</si>
  <si>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</si>
  <si>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</si>
  <si>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</si>
  <si>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</si>
  <si>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</si>
  <si>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</si>
  <si>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</si>
  <si>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</si>
  <si>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</si>
  <si>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</si>
  <si>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</si>
  <si>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</si>
  <si>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</si>
  <si>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</si>
  <si>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</si>
  <si>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</si>
  <si>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</si>
  <si>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</si>
  <si>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</si>
  <si>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</si>
  <si>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</si>
  <si>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</si>
  <si>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</si>
  <si>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</si>
  <si>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</si>
  <si>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</si>
  <si>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</si>
  <si>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</si>
  <si>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</si>
  <si>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</si>
  <si>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</si>
  <si>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</si>
  <si>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</si>
  <si>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</si>
  <si>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</si>
  <si>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</si>
  <si>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</si>
  <si>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</si>
  <si>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</si>
  <si>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</si>
  <si>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</si>
  <si>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</si>
  <si>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</si>
  <si>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</si>
  <si>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</si>
  <si>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</si>
  <si>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</si>
  <si>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</si>
  <si>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</si>
  <si>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</si>
  <si>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</si>
  <si>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</si>
  <si>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</si>
  <si>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</si>
  <si>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</si>
  <si>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</si>
  <si>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</si>
  <si>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</si>
  <si>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</si>
  <si>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</si>
  <si>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</si>
  <si>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</si>
  <si>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</si>
  <si>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</si>
  <si>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</si>
  <si>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</si>
  <si>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</si>
  <si>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</si>
  <si>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</si>
  <si>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</si>
  <si>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</si>
  <si>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</si>
  <si>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</si>
  <si>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</si>
  <si>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</si>
  <si>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</si>
  <si>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</si>
  <si>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</si>
  <si>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</si>
  <si>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</si>
  <si>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</si>
  <si>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</si>
  <si>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</si>
  <si>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</si>
  <si>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</si>
  <si>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</si>
  <si>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</si>
  <si>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</si>
  <si>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</si>
  <si>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</si>
  <si>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</si>
  <si>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</si>
  <si>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</si>
  <si>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</si>
  <si>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</si>
  <si>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</si>
  <si>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</si>
  <si>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</si>
  <si>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</si>
  <si>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</si>
  <si>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</si>
  <si>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</si>
  <si>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</si>
  <si>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</si>
  <si>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</si>
  <si>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</si>
  <si>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</si>
  <si>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</si>
  <si>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</si>
  <si>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</si>
  <si>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</si>
  <si>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</si>
  <si>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</si>
  <si>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</si>
  <si>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</si>
  <si>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</si>
  <si>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</si>
  <si>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</si>
  <si>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</si>
  <si>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</si>
  <si>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</si>
  <si>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</si>
  <si>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</si>
  <si>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</si>
  <si>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</si>
  <si>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</si>
  <si>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</si>
  <si>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</si>
  <si>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</si>
  <si>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</si>
  <si>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</si>
  <si>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</si>
  <si>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</si>
  <si>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</si>
  <si>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</si>
  <si>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</si>
  <si>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</si>
  <si>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</si>
  <si>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</si>
  <si>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</si>
  <si>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</si>
  <si>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</si>
  <si>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</si>
  <si>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</si>
  <si>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</si>
  <si>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</si>
  <si>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</si>
  <si>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</si>
  <si>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</si>
  <si>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</si>
  <si>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</si>
  <si>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</si>
  <si>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</si>
  <si>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</si>
  <si>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</si>
  <si>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</si>
  <si>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</si>
  <si>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</si>
  <si>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</si>
  <si>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</si>
  <si>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</si>
  <si>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</si>
  <si>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</si>
  <si>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</si>
  <si>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</si>
  <si>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</si>
  <si>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</si>
  <si>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</si>
  <si>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</si>
  <si>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</si>
  <si>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</si>
  <si>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</si>
  <si>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</si>
  <si>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</si>
  <si>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</si>
  <si>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</si>
  <si>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</si>
  <si>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</si>
  <si>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</si>
  <si>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</si>
  <si>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</si>
  <si>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</si>
  <si>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</si>
  <si>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</si>
  <si>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</si>
  <si>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</si>
  <si>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</si>
  <si>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</si>
  <si>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</si>
  <si>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</si>
  <si>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</si>
  <si>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</si>
  <si>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</si>
  <si>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</si>
  <si>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</si>
  <si>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</si>
  <si>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</si>
  <si>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</si>
  <si>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</si>
  <si>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</si>
  <si>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</si>
  <si>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</si>
  <si>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</si>
  <si>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</si>
  <si>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</si>
  <si>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</si>
  <si>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</si>
  <si>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</si>
  <si>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</si>
  <si>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</si>
  <si>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</si>
  <si>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</si>
  <si>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</si>
  <si>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</si>
  <si>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</si>
  <si>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</si>
  <si>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</si>
  <si>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</si>
  <si>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</si>
  <si>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</si>
  <si>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</si>
  <si>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</si>
  <si>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</si>
  <si>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</si>
  <si>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</si>
  <si>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</si>
  <si>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</si>
  <si>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</si>
  <si>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</si>
  <si>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</si>
  <si>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</si>
  <si>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</si>
  <si>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</si>
  <si>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</si>
  <si>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</si>
  <si>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</si>
  <si>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</si>
  <si>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</si>
  <si>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</si>
  <si>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</si>
  <si>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</si>
  <si>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</si>
  <si>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</si>
  <si>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</si>
  <si>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</si>
  <si>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</si>
  <si>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</si>
  <si>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</si>
  <si>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</si>
  <si>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</si>
  <si>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</si>
  <si>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</si>
  <si>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</si>
  <si>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</si>
  <si>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</si>
  <si>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</si>
  <si>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</si>
  <si>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</si>
  <si>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</si>
  <si>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</si>
  <si>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</si>
  <si>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</si>
  <si>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</si>
  <si>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</si>
  <si>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</si>
  <si>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</si>
  <si>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</si>
  <si>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</si>
  <si>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</si>
  <si>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</si>
  <si>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</si>
  <si>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</si>
  <si>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</si>
  <si>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</si>
  <si>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</si>
  <si>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</si>
  <si>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</si>
  <si>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</si>
  <si>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</si>
  <si>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</si>
  <si>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</si>
  <si>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</si>
  <si>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</si>
  <si>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</si>
  <si>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</si>
  <si>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</si>
  <si>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</si>
  <si>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</si>
  <si>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</si>
  <si>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</si>
  <si>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</si>
  <si>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</si>
  <si>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</si>
  <si>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</si>
  <si>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</si>
  <si>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</si>
  <si>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</si>
  <si>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</si>
  <si>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</si>
  <si>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</si>
  <si>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</si>
  <si>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</si>
  <si>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</si>
  <si>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</si>
  <si>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</si>
  <si>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</si>
  <si>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</si>
  <si>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</si>
  <si>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</si>
  <si>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</si>
  <si>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</si>
  <si>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</si>
  <si>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</si>
  <si>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</si>
  <si>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</si>
  <si>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</si>
  <si>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</si>
  <si>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</si>
  <si>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</si>
  <si>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</si>
  <si>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</si>
  <si>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</si>
  <si>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</si>
  <si>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</si>
  <si>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</si>
  <si>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</si>
  <si>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</si>
  <si>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</si>
  <si>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</si>
  <si>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</si>
  <si>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</si>
  <si>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</si>
  <si>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</si>
  <si>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</si>
  <si>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</si>
  <si>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</si>
  <si>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</si>
  <si>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</si>
  <si>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</si>
  <si>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</si>
  <si>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</si>
  <si>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</si>
  <si>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</si>
  <si>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</si>
  <si>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</si>
  <si>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</si>
  <si>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</si>
  <si>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</si>
  <si>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</si>
  <si>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</si>
  <si>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</si>
  <si>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</si>
  <si>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</si>
  <si>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</si>
  <si>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</si>
  <si>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</si>
  <si>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</si>
  <si>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</si>
  <si>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</si>
  <si>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</si>
  <si>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</si>
  <si>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</si>
  <si>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</si>
  <si>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</si>
  <si>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</si>
  <si>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</si>
  <si>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</si>
  <si>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</si>
  <si>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</si>
  <si>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</si>
  <si>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</si>
  <si>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</si>
  <si>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</si>
  <si>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</si>
  <si>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</si>
  <si>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</si>
  <si>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</si>
  <si>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</si>
  <si>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</si>
  <si>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</si>
  <si>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</si>
  <si>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</si>
  <si>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</si>
  <si>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</si>
  <si>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</si>
  <si>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</si>
  <si>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</si>
  <si>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</si>
  <si>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</si>
  <si>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</si>
  <si>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</si>
  <si>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</si>
  <si>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</si>
  <si>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</si>
  <si>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</si>
  <si>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</si>
  <si>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</si>
  <si>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</si>
  <si>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</si>
  <si>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</si>
  <si>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</si>
  <si>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</si>
  <si>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</si>
  <si>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</si>
  <si>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</si>
  <si>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</si>
  <si>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</si>
  <si>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</si>
  <si>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</si>
  <si>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</si>
  <si>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</si>
  <si>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</si>
  <si>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</si>
  <si>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</si>
  <si>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</si>
  <si>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</si>
  <si>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</si>
  <si>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</si>
  <si>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</si>
  <si>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</si>
  <si>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</si>
  <si>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</si>
  <si>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</si>
  <si>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</si>
  <si>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</si>
  <si>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</si>
  <si>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</si>
  <si>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</si>
  <si>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</si>
  <si>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</si>
  <si>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</si>
  <si>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</si>
  <si>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</si>
  <si>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</si>
  <si>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</si>
  <si>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</si>
  <si>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</si>
  <si>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</si>
  <si>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</si>
  <si>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</si>
  <si>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</si>
  <si>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</si>
  <si>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</si>
  <si>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</si>
  <si>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</si>
  <si>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</si>
  <si>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</si>
  <si>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</si>
  <si>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</si>
  <si>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</si>
  <si>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</si>
  <si>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</si>
  <si>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</si>
  <si>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</si>
  <si>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</si>
  <si>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</si>
  <si>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</si>
  <si>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</si>
  <si>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</si>
  <si>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</si>
  <si>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</si>
  <si>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</si>
  <si>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</si>
  <si>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</si>
  <si>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</si>
  <si>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</si>
  <si>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</si>
  <si>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</si>
  <si>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</si>
  <si>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</si>
  <si>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</si>
  <si>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</si>
  <si>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</si>
  <si>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</si>
  <si>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</si>
  <si>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</si>
  <si>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</si>
  <si>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</si>
  <si>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</si>
  <si>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</si>
  <si>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</si>
  <si>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</si>
  <si>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</si>
  <si>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</si>
  <si>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</si>
  <si>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</si>
  <si>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</si>
  <si>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</si>
  <si>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</si>
  <si>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</si>
  <si>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</si>
  <si>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</si>
  <si>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</si>
  <si>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</si>
  <si>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</si>
  <si>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</si>
  <si>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</si>
  <si>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</si>
  <si>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</si>
  <si>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</si>
  <si>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</si>
  <si>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</si>
  <si>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</si>
  <si>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</si>
  <si>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</si>
  <si>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</si>
  <si>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</si>
  <si>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</si>
  <si>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</si>
  <si>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</si>
  <si>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</si>
  <si>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</si>
  <si>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</si>
  <si>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</si>
  <si>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</si>
  <si>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</si>
  <si>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</si>
  <si>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</si>
  <si>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</si>
  <si>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</si>
  <si>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</si>
  <si>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</si>
  <si>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</si>
  <si>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</si>
  <si>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</si>
  <si>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</si>
  <si>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</si>
  <si>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</si>
  <si>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</si>
  <si>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</si>
  <si>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</si>
  <si>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</si>
  <si>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</si>
  <si>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</si>
  <si>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</si>
  <si>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</si>
  <si>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</si>
  <si>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</si>
  <si>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</si>
  <si>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</si>
  <si>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</si>
  <si>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</si>
  <si>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</si>
  <si>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</si>
  <si>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</si>
  <si>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</si>
  <si>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</si>
  <si>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</si>
  <si>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</si>
  <si>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</si>
  <si>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</si>
  <si>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</si>
  <si>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</si>
  <si>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</si>
  <si>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</si>
  <si>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</si>
  <si>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</si>
  <si>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</si>
  <si>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</si>
  <si>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</si>
  <si>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</si>
  <si>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</si>
  <si>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</si>
  <si>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</si>
  <si>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</si>
  <si>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</si>
  <si>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</si>
  <si>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</si>
  <si>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</si>
  <si>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</si>
  <si>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</si>
  <si>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</si>
  <si>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</si>
  <si>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</si>
  <si>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</si>
  <si>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</si>
  <si>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</si>
  <si>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</si>
  <si>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</si>
  <si>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</si>
  <si>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</si>
  <si>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</si>
  <si>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</si>
  <si>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</si>
  <si>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</si>
  <si>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</si>
  <si>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</si>
  <si>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</si>
  <si>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</si>
  <si>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</si>
  <si>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</si>
  <si>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</si>
  <si>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</si>
  <si>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</si>
  <si>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</si>
  <si>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</si>
  <si>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</si>
  <si>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</si>
  <si>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</si>
  <si>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</si>
  <si>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</si>
  <si>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</si>
  <si>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</si>
  <si>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</si>
  <si>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</si>
  <si>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</si>
  <si>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</si>
  <si>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</si>
  <si>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</si>
  <si>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</si>
  <si>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</si>
  <si>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</si>
  <si>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</si>
  <si>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</si>
  <si>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</si>
  <si>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</si>
  <si>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</si>
  <si>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</si>
  <si>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</si>
  <si>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</si>
  <si>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</si>
  <si>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</si>
  <si>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</si>
  <si>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</si>
  <si>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</si>
  <si>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</si>
  <si>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</si>
  <si>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</si>
  <si>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</si>
  <si>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</si>
  <si>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</si>
  <si>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</si>
  <si>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</si>
  <si>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</si>
  <si>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</si>
  <si>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</si>
  <si>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</si>
  <si>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</si>
  <si>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</si>
  <si>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</si>
  <si>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</si>
  <si>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</si>
  <si>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</si>
  <si>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</si>
  <si>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</si>
  <si>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</si>
  <si>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</si>
  <si>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</si>
  <si>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</si>
  <si>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</si>
  <si>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</si>
  <si>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</si>
  <si>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</si>
  <si>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</si>
  <si>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</si>
  <si>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</si>
  <si>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</si>
  <si>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</si>
  <si>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</si>
  <si>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</si>
  <si>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</si>
  <si>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</si>
  <si>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</si>
  <si>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</si>
  <si>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</si>
  <si>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</si>
  <si>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</si>
  <si>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</si>
  <si>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</si>
  <si>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</si>
  <si>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</si>
  <si>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</si>
  <si>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</si>
  <si>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</si>
  <si>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</si>
  <si>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</si>
  <si>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</si>
  <si>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</si>
  <si>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</si>
  <si>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</si>
  <si>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</si>
  <si>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</si>
  <si>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</si>
  <si>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</si>
  <si>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</si>
  <si>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</si>
  <si>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</si>
  <si>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</si>
  <si>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</si>
  <si>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</si>
  <si>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</si>
  <si>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</si>
  <si>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</si>
  <si>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</si>
  <si>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</si>
  <si>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</si>
  <si>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</si>
  <si>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</si>
  <si>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</si>
  <si>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</si>
  <si>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</si>
  <si>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</si>
  <si>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</si>
  <si>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</si>
  <si>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</si>
  <si>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</si>
  <si>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</si>
  <si>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</si>
  <si>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</si>
  <si>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</si>
  <si>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</si>
  <si>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</si>
  <si>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</si>
  <si>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</si>
  <si>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</si>
  <si>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</si>
  <si>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</si>
  <si>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</si>
  <si>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</si>
  <si>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</si>
  <si>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</si>
  <si>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</si>
  <si>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</si>
  <si>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</si>
  <si>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</si>
  <si>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</si>
  <si>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</si>
  <si>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</si>
  <si>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</si>
  <si>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</si>
  <si>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</si>
  <si>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</si>
  <si>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</si>
  <si>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</si>
  <si>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</si>
  <si>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</si>
  <si>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</si>
  <si>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</si>
  <si>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</si>
  <si>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</si>
  <si>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</si>
  <si>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</si>
  <si>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</si>
  <si>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</si>
  <si>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</si>
  <si>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</si>
  <si>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</si>
  <si>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</si>
  <si>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</si>
  <si>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</si>
  <si>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</si>
  <si>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</si>
  <si>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</si>
  <si>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</si>
  <si>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</si>
  <si>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</si>
  <si>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</si>
  <si>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</si>
  <si>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</si>
  <si>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</si>
  <si>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</si>
  <si>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</si>
  <si>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</si>
  <si>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</si>
  <si>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</si>
  <si>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</si>
  <si>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</si>
  <si>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</si>
  <si>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</si>
  <si>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</si>
  <si>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</si>
  <si>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</si>
  <si>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</si>
  <si>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</si>
  <si>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</si>
  <si>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</si>
  <si>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</si>
  <si>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</si>
  <si>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</si>
  <si>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</si>
  <si>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</si>
  <si>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</si>
  <si>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</si>
  <si>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</si>
  <si>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</si>
  <si>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</si>
  <si>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</si>
  <si>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</si>
  <si>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</si>
  <si>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</si>
  <si>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</si>
  <si>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</si>
  <si>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</si>
  <si>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</si>
  <si>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</si>
  <si>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</si>
  <si>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</si>
  <si>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</si>
  <si>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</si>
  <si>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</si>
  <si>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</si>
  <si>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</si>
  <si>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</si>
  <si>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</si>
  <si>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</si>
  <si>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</si>
  <si>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</si>
  <si>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</si>
  <si>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</si>
  <si>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</si>
  <si>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</si>
  <si>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</si>
  <si>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</si>
  <si>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</si>
  <si>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</si>
  <si>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</si>
  <si>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</si>
  <si>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</si>
  <si>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</si>
  <si>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</si>
  <si>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</si>
  <si>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</si>
  <si>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</si>
  <si>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</si>
  <si>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</si>
  <si>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</si>
  <si>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</si>
  <si>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</si>
  <si>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</si>
  <si>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</si>
  <si>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</si>
  <si>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</si>
  <si>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</si>
  <si>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</si>
  <si>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</si>
  <si>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</si>
  <si>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</si>
  <si>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</si>
  <si>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</si>
  <si>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</si>
  <si>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</si>
  <si>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</si>
  <si>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</si>
  <si>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</si>
  <si>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</si>
  <si>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</si>
  <si>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</si>
  <si>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</si>
  <si>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</si>
  <si>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</si>
  <si>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</si>
  <si>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</si>
  <si>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</si>
  <si>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</si>
  <si>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</si>
  <si>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</si>
  <si>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</si>
  <si>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</si>
  <si>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</si>
  <si>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</si>
  <si>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</si>
  <si>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</si>
  <si>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</si>
  <si>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</si>
  <si>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</si>
  <si>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</si>
  <si>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</si>
  <si>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</si>
  <si>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</si>
  <si>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</si>
  <si>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</si>
  <si>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</si>
  <si>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</si>
  <si>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</si>
  <si>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</si>
  <si>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</si>
  <si>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</si>
  <si>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</si>
  <si>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</si>
  <si>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</si>
  <si>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</si>
  <si>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</si>
  <si>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</si>
  <si>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</si>
  <si>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</si>
  <si>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</si>
  <si>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</si>
  <si>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</si>
  <si>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</si>
  <si>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</si>
  <si>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</si>
  <si>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</si>
  <si>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</si>
  <si>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</si>
  <si>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</si>
  <si>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</si>
  <si>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</si>
  <si>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</si>
  <si>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</si>
  <si>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</si>
  <si>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</si>
  <si>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</si>
  <si>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</si>
  <si>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</si>
  <si>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</si>
  <si>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</si>
  <si>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</si>
  <si>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</si>
  <si>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</si>
  <si>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</si>
  <si>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</si>
  <si>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</si>
  <si>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</si>
  <si>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</si>
  <si>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</si>
  <si>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</si>
  <si>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</si>
  <si>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</si>
  <si>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</si>
  <si>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</si>
  <si>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</si>
  <si>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</si>
  <si>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</si>
  <si>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</si>
  <si>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</si>
  <si>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</si>
  <si>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</si>
  <si>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</si>
  <si>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</si>
  <si>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</si>
  <si>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</si>
  <si>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</si>
  <si>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</si>
  <si>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</si>
  <si>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</si>
  <si>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</si>
  <si>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</si>
  <si>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</si>
  <si>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</si>
  <si>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</si>
  <si>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</si>
  <si>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</si>
  <si>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</si>
  <si>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</si>
  <si>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</si>
  <si>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</si>
  <si>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</si>
  <si>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</si>
  <si>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</si>
  <si>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</si>
  <si>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</si>
  <si>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</si>
  <si>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</si>
  <si>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</si>
  <si>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</si>
  <si>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</si>
  <si>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</si>
  <si>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</si>
  <si>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</si>
  <si>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</si>
  <si>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</si>
  <si>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</si>
  <si>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</si>
  <si>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</si>
  <si>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</si>
  <si>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</si>
  <si>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</si>
  <si>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</si>
  <si>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</si>
  <si>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</si>
  <si>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</si>
  <si>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</si>
  <si>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</si>
  <si>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</si>
  <si>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</si>
  <si>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</si>
  <si>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</si>
  <si>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</si>
  <si>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</si>
  <si>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</si>
  <si>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</si>
  <si>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</si>
  <si>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</si>
  <si>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</si>
  <si>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</si>
  <si>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</si>
  <si>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</si>
  <si>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</si>
  <si>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</si>
  <si>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</si>
  <si>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</si>
  <si>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</si>
  <si>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</si>
  <si>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</si>
  <si>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</si>
  <si>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</si>
  <si>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</si>
  <si>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</si>
  <si>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</si>
  <si>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</si>
  <si>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</si>
  <si>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</si>
  <si>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</si>
  <si>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</si>
  <si>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</si>
  <si>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</si>
  <si>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</si>
  <si>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</si>
  <si>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</si>
  <si>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</si>
  <si>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</si>
  <si>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</si>
  <si>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</si>
  <si>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</si>
  <si>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</si>
  <si>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</si>
  <si>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</si>
  <si>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</si>
  <si>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</si>
  <si>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</si>
  <si>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</si>
  <si>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</si>
  <si>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</si>
  <si>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</si>
  <si>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</si>
  <si>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</si>
  <si>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</si>
  <si>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</si>
  <si>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</si>
  <si>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</si>
  <si>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</si>
  <si>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</si>
  <si>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</si>
  <si>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</si>
  <si>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</si>
  <si>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</si>
  <si>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</si>
  <si>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</si>
  <si>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</si>
  <si>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</si>
  <si>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</si>
  <si>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</si>
  <si>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</si>
  <si>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</si>
  <si>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</si>
  <si>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</si>
  <si>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</si>
  <si>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</si>
  <si>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</si>
  <si>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</si>
  <si>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</si>
  <si>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</si>
  <si>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</si>
  <si>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</si>
  <si>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</si>
  <si>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</si>
  <si>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</si>
  <si>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</si>
  <si>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</si>
  <si>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</si>
  <si>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</si>
  <si>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</si>
  <si>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</si>
  <si>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</si>
  <si>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</si>
  <si>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</si>
  <si>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</si>
  <si>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</si>
  <si>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</si>
  <si>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</si>
  <si>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</si>
  <si>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</si>
  <si>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</si>
  <si>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</si>
  <si>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</si>
  <si>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</si>
  <si>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</si>
  <si>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</si>
  <si>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</si>
  <si>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</si>
  <si>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</si>
  <si>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</si>
  <si>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</si>
  <si>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</si>
  <si>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</si>
  <si>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</si>
  <si>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</si>
  <si>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</si>
  <si>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</si>
  <si>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</si>
  <si>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</si>
  <si>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</si>
  <si>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</si>
  <si>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</si>
  <si>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</si>
  <si>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</si>
  <si>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</si>
  <si>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</si>
  <si>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</si>
  <si>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</si>
  <si>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</si>
  <si>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</si>
  <si>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</si>
  <si>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</si>
  <si>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</si>
  <si>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</si>
  <si>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</si>
  <si>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</si>
  <si>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</si>
  <si>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</si>
  <si>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</si>
  <si>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</si>
  <si>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</si>
  <si>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</si>
  <si>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</si>
  <si>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</si>
  <si>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</si>
  <si>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</si>
  <si>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</si>
  <si>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</si>
  <si>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</si>
  <si>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</si>
  <si>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</si>
  <si>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</si>
  <si>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</si>
  <si>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</si>
  <si>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</si>
  <si>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</si>
  <si>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</si>
  <si>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</si>
  <si>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</si>
  <si>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</si>
  <si>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</si>
  <si>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</si>
  <si>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</si>
  <si>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</si>
  <si>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</si>
  <si>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</si>
  <si>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</si>
  <si>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</si>
  <si>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</si>
  <si>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</si>
  <si>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</si>
  <si>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</si>
  <si>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</si>
  <si>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</si>
  <si>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</si>
  <si>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</si>
  <si>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</si>
  <si>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</si>
  <si>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</si>
  <si>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</si>
  <si>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</si>
  <si>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</si>
  <si>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</si>
  <si>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</si>
  <si>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</si>
  <si>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</si>
  <si>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</si>
  <si>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</si>
  <si>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</si>
  <si>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</si>
  <si>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</si>
  <si>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</si>
  <si>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</si>
  <si>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</si>
  <si>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</si>
  <si>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</si>
  <si>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</si>
  <si>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</si>
  <si>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</si>
  <si>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</si>
  <si>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</si>
  <si>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</si>
  <si>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</si>
  <si>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</si>
  <si>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</si>
  <si>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</si>
  <si>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</si>
  <si>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</si>
  <si>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</si>
  <si>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</si>
  <si>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</si>
  <si>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</si>
  <si>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</si>
  <si>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</si>
  <si>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</si>
  <si>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</si>
  <si>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</si>
  <si>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</si>
  <si>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</si>
  <si>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</si>
  <si>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</si>
  <si>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</si>
  <si>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</si>
  <si>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</si>
  <si>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</si>
  <si>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</si>
  <si>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</si>
  <si>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</si>
  <si>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</si>
  <si>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</si>
  <si>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</si>
  <si>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</si>
  <si>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</si>
  <si>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</si>
  <si>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</si>
  <si>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</si>
  <si>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</si>
  <si>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</si>
  <si>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</si>
  <si>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</si>
  <si>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</si>
  <si>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</si>
  <si>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</si>
  <si>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</si>
  <si>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</si>
  <si>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</si>
  <si>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</si>
  <si>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</si>
  <si>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</si>
  <si>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</si>
  <si>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</si>
  <si>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</si>
  <si>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</si>
  <si>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</si>
  <si>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</si>
  <si>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</si>
  <si>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</si>
  <si>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</si>
  <si>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</si>
  <si>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</si>
  <si>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</si>
  <si>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</si>
  <si>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</si>
  <si>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</si>
  <si>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</si>
  <si>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</si>
  <si>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</si>
  <si>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</si>
  <si>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</si>
  <si>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</si>
  <si>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</si>
  <si>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</si>
  <si>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</si>
  <si>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</si>
  <si>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</si>
  <si>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</si>
  <si>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</si>
  <si>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</si>
  <si>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</si>
  <si>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</si>
  <si>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</si>
  <si>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</si>
  <si>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</si>
  <si>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</si>
  <si>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</si>
  <si>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</si>
  <si>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</si>
  <si>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</si>
  <si>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</si>
  <si>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</si>
  <si>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</si>
  <si>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</si>
  <si>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</si>
  <si>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</si>
  <si>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</si>
  <si>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</si>
  <si>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</si>
  <si>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</si>
  <si>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</si>
  <si>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</si>
  <si>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</si>
  <si>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</si>
  <si>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</si>
  <si>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</si>
  <si>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</si>
  <si>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</si>
  <si>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</si>
  <si>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</si>
  <si>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</si>
  <si>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</si>
  <si>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</si>
  <si>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</si>
  <si>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</si>
  <si>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</si>
  <si>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</si>
  <si>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</si>
  <si>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</si>
  <si>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</si>
  <si>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</si>
  <si>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</si>
  <si>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</si>
  <si>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</si>
  <si>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</si>
  <si>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</si>
  <si>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</si>
  <si>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</si>
  <si>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</si>
  <si>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</si>
  <si>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</si>
  <si>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</si>
  <si>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</si>
  <si>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</si>
  <si>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</si>
  <si>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</si>
  <si>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</si>
  <si>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</si>
  <si>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</si>
  <si>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</si>
  <si>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</si>
  <si>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</si>
  <si>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</si>
  <si>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</si>
  <si>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</si>
  <si>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</si>
  <si>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</si>
  <si>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</si>
  <si>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</si>
  <si>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</si>
  <si>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</si>
  <si>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</si>
  <si>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</si>
  <si>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</si>
  <si>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</si>
  <si>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</si>
  <si>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</si>
  <si>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</si>
  <si>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</si>
  <si>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</si>
  <si>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</si>
  <si>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</si>
  <si>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</si>
  <si>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</si>
  <si>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</si>
  <si>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</si>
  <si>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</si>
  <si>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</si>
  <si>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</si>
  <si>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</si>
  <si>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</si>
  <si>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</si>
  <si>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</si>
  <si>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</si>
  <si>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</si>
  <si>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</si>
  <si>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</si>
  <si>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</si>
  <si>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</si>
  <si>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</si>
  <si>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</si>
  <si>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</si>
  <si>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</si>
  <si>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</si>
  <si>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</si>
  <si>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</si>
  <si>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</si>
  <si>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</si>
  <si>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</si>
  <si>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</si>
  <si>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</si>
  <si>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</si>
  <si>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</si>
  <si>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</si>
  <si>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</si>
  <si>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</si>
  <si>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</si>
  <si>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</si>
  <si>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</si>
  <si>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</si>
  <si>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</si>
  <si>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</si>
  <si>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</si>
  <si>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</si>
  <si>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</si>
  <si>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</si>
  <si>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</si>
  <si>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</si>
  <si>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</si>
  <si>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</si>
  <si>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</si>
  <si>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</si>
  <si>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</si>
  <si>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</si>
  <si>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</si>
  <si>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</si>
  <si>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</si>
  <si>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</si>
  <si>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</si>
  <si>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</si>
  <si>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</si>
  <si>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</si>
  <si>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</si>
  <si>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</si>
  <si>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</si>
  <si>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</si>
  <si>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</si>
  <si>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</si>
  <si>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</si>
  <si>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</si>
  <si>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</si>
  <si>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</si>
  <si>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</si>
  <si>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</si>
  <si>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</si>
  <si>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</si>
  <si>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</si>
  <si>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</si>
  <si>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</si>
  <si>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</si>
  <si>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</si>
  <si>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</si>
  <si>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</si>
  <si>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</si>
  <si>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</si>
  <si>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</si>
  <si>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</si>
  <si>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</si>
  <si>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</si>
  <si>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</si>
  <si>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</si>
  <si>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</si>
  <si>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</si>
  <si>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</si>
  <si>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</si>
  <si>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</si>
  <si>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</si>
  <si>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</si>
  <si>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</si>
  <si>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</si>
  <si>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</si>
  <si>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</si>
  <si>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</si>
  <si>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</si>
  <si>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</si>
  <si>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</si>
  <si>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</si>
  <si>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</si>
  <si>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</si>
  <si>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</si>
  <si>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</si>
  <si>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</si>
  <si>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</si>
  <si>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</si>
  <si>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</si>
  <si>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</si>
  <si>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</si>
  <si>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</si>
  <si>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</si>
  <si>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</si>
  <si>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</si>
  <si>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</si>
  <si>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</si>
  <si>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</si>
  <si>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</si>
  <si>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</si>
  <si>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</si>
  <si>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</si>
  <si>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</si>
  <si>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</si>
  <si>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</si>
  <si>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</si>
  <si>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</si>
  <si>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</si>
  <si>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</si>
  <si>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</si>
  <si>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</si>
  <si>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</si>
  <si>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</si>
  <si>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</si>
  <si>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</si>
  <si>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</si>
  <si>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</si>
  <si>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</si>
  <si>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</si>
  <si>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</si>
  <si>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</si>
  <si>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</si>
  <si>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</si>
  <si>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</si>
  <si>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</si>
  <si>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</si>
  <si>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</si>
  <si>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</si>
  <si>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</si>
  <si>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</si>
  <si>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</si>
  <si>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</si>
  <si>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</si>
  <si>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</si>
  <si>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</si>
  <si>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</si>
  <si>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</si>
  <si>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</si>
  <si>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</si>
  <si>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</si>
  <si>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</si>
  <si>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</si>
  <si>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</si>
  <si>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</si>
  <si>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</si>
  <si>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</si>
  <si>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</si>
  <si>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</si>
  <si>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</si>
  <si>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</si>
  <si>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</si>
  <si>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</si>
  <si>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</si>
  <si>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</si>
  <si>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</si>
  <si>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</si>
  <si>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</si>
  <si>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</si>
  <si>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</si>
  <si>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</si>
  <si>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</si>
  <si>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</si>
  <si>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</si>
  <si>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</si>
  <si>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</si>
  <si>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</si>
  <si>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</si>
  <si>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</si>
  <si>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</si>
  <si>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</si>
  <si>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</si>
  <si>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</si>
  <si>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</si>
  <si>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</si>
  <si>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</si>
  <si>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</si>
  <si>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</si>
  <si>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</si>
  <si>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</si>
  <si>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</si>
  <si>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</si>
  <si>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</si>
  <si>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</si>
  <si>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</si>
  <si>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</si>
  <si>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</si>
  <si>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</si>
  <si>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</si>
  <si>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</si>
  <si>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</si>
  <si>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</si>
  <si>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</si>
  <si>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</si>
  <si>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</si>
  <si>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</si>
  <si>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</si>
  <si>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</si>
  <si>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</si>
  <si>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</si>
  <si>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</si>
  <si>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</si>
  <si>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</si>
  <si>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</si>
  <si>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</si>
  <si>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</si>
  <si>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</si>
  <si>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</si>
  <si>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</si>
  <si>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</si>
  <si>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</si>
  <si>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</si>
  <si>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</si>
  <si>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</si>
  <si>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</si>
  <si>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</si>
  <si>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</si>
  <si>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</si>
  <si>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</si>
  <si>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</si>
  <si>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</si>
  <si>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</si>
  <si>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</si>
  <si>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</si>
  <si>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</si>
  <si>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</si>
  <si>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</si>
  <si>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</si>
  <si>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</si>
  <si>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</si>
  <si>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</si>
  <si>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</si>
  <si>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</si>
  <si>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</si>
  <si>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</si>
  <si>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</si>
  <si>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</si>
  <si>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</si>
  <si>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</si>
  <si>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</si>
  <si>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</si>
  <si>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</si>
  <si>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</si>
  <si>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</si>
  <si>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</si>
  <si>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</si>
  <si>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</si>
  <si>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</si>
  <si>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</si>
  <si>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</si>
  <si>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</si>
  <si>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</si>
  <si>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</si>
  <si>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</si>
  <si>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</si>
  <si>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</si>
  <si>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</si>
  <si>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</si>
  <si>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</si>
  <si>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</si>
  <si>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</si>
  <si>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</si>
  <si>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</si>
  <si>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</si>
  <si>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</si>
  <si>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</si>
  <si>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</si>
  <si>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</si>
  <si>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</si>
  <si>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</si>
  <si>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</si>
  <si>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</si>
  <si>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</si>
  <si>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</si>
  <si>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</si>
  <si>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</si>
  <si>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</si>
  <si>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</si>
  <si>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</si>
  <si>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</si>
  <si>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</si>
  <si>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</si>
  <si>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</si>
  <si>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</si>
  <si>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</si>
  <si>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</si>
  <si>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</si>
  <si>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</si>
  <si>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</si>
  <si>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</si>
  <si>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</si>
  <si>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</si>
  <si>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</si>
  <si>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</si>
  <si>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</si>
  <si>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</si>
  <si>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</si>
  <si>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</si>
  <si>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</si>
  <si>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</si>
  <si>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</si>
  <si>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</si>
  <si>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</si>
  <si>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</si>
  <si>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</si>
  <si>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</si>
  <si>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</si>
  <si>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</si>
  <si>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</si>
  <si>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</si>
  <si>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</si>
  <si>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</si>
  <si>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</si>
  <si>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</si>
  <si>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</si>
  <si>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</si>
  <si>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</si>
  <si>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</si>
  <si>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</si>
  <si>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</si>
  <si>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</si>
  <si>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</si>
  <si>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</si>
  <si>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</si>
  <si>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</si>
  <si>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</si>
  <si>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</si>
  <si>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</si>
  <si>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</si>
  <si>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</si>
  <si>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</si>
  <si>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</si>
  <si>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</si>
  <si>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</si>
  <si>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</si>
  <si>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</si>
  <si>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</si>
  <si>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</si>
  <si>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</si>
  <si>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</si>
  <si>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</si>
  <si>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</si>
  <si>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</si>
  <si>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</si>
  <si>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</si>
  <si>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</si>
  <si>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</si>
  <si>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</si>
  <si>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</si>
  <si>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</si>
  <si>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</si>
  <si>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</si>
  <si>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</si>
  <si>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</si>
  <si>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</si>
  <si>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</si>
  <si>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</si>
  <si>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</si>
  <si>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</si>
  <si>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</si>
  <si>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</si>
  <si>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</si>
  <si>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</si>
  <si>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</si>
  <si>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</si>
  <si>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</si>
  <si>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</si>
  <si>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</si>
  <si>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</si>
  <si>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</si>
  <si>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</si>
  <si>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</si>
  <si>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</si>
  <si>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</si>
  <si>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</si>
  <si>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</si>
  <si>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</si>
  <si>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</si>
  <si>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</si>
  <si>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</si>
  <si>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</si>
  <si>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</si>
  <si>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</si>
  <si>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</si>
  <si>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</si>
  <si>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</si>
  <si>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</si>
  <si>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</si>
  <si>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</si>
  <si>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</si>
  <si>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</si>
  <si>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</si>
  <si>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</si>
  <si>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</si>
  <si>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</si>
  <si>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</si>
  <si>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</si>
  <si>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</si>
  <si>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</si>
  <si>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</si>
  <si>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</si>
  <si>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</si>
  <si>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</si>
  <si>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</si>
  <si>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</si>
  <si>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</si>
  <si>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</si>
  <si>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</si>
  <si>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</si>
  <si>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</si>
  <si>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</si>
  <si>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</si>
  <si>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</si>
  <si>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</si>
  <si>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</si>
  <si>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</si>
  <si>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</si>
  <si>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</si>
  <si>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</si>
  <si>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</si>
  <si>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</si>
  <si>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</si>
  <si>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</si>
  <si>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</si>
  <si>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</si>
  <si>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</si>
  <si>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</si>
  <si>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</si>
  <si>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</si>
  <si>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</si>
  <si>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</si>
  <si>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</si>
  <si>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</si>
  <si>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</si>
  <si>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</si>
  <si>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</si>
  <si>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</si>
  <si>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</si>
  <si>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</si>
  <si>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</si>
  <si>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</si>
  <si>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</si>
  <si>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</si>
  <si>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</si>
  <si>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</si>
  <si>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</si>
  <si>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</si>
  <si>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</si>
  <si>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</si>
  <si>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</si>
  <si>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</si>
  <si>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</si>
  <si>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</si>
  <si>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</si>
  <si>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</si>
  <si>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</si>
  <si>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</si>
  <si>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</si>
  <si>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</si>
  <si>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</si>
  <si>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</si>
  <si>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</si>
  <si>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</si>
  <si>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</si>
  <si>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</si>
  <si>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</si>
  <si>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</si>
  <si>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</si>
  <si>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</si>
  <si>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</si>
  <si>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</si>
  <si>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</si>
  <si>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</si>
  <si>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</si>
  <si>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</si>
  <si>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</si>
  <si>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</si>
  <si>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</si>
  <si>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</si>
  <si>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</si>
  <si>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</si>
  <si>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</si>
  <si>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</si>
  <si>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</si>
  <si>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</si>
  <si>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</si>
  <si>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</si>
  <si>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</si>
  <si>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</si>
  <si>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</si>
  <si>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</si>
  <si>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</si>
  <si>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</si>
  <si>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</si>
  <si>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</si>
  <si>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</si>
  <si>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</si>
  <si>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</si>
  <si>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</si>
  <si>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</si>
  <si>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</si>
  <si>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</si>
  <si>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</si>
  <si>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</si>
  <si>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</si>
  <si>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</si>
  <si>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</si>
  <si>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</si>
  <si>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</si>
  <si>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</si>
  <si>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</si>
  <si>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</si>
  <si>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</si>
  <si>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</si>
  <si>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</si>
  <si>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</si>
  <si>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</si>
  <si>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</si>
  <si>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</si>
  <si>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</si>
  <si>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</si>
  <si>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</si>
  <si>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</si>
  <si>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</si>
  <si>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</si>
  <si>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</si>
  <si>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</si>
  <si>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</si>
  <si>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</si>
  <si>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</si>
  <si>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</si>
  <si>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</si>
  <si>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</si>
  <si>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</si>
  <si>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</si>
  <si>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</si>
  <si>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</si>
  <si>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</si>
  <si>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</si>
  <si>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</si>
  <si>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</si>
  <si>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</si>
  <si>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</si>
  <si>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</si>
  <si>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</si>
  <si>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</si>
  <si>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</si>
  <si>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</si>
  <si>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</si>
  <si>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</si>
  <si>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</si>
  <si>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</si>
  <si>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</si>
  <si>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</si>
  <si>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</si>
  <si>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</si>
  <si>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</si>
  <si>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</si>
  <si>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</si>
  <si>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</si>
  <si>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</si>
  <si>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</si>
  <si>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</si>
  <si>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</si>
  <si>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</si>
  <si>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</si>
  <si>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</si>
  <si>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</si>
  <si>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</si>
  <si>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</si>
  <si>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</si>
  <si>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</si>
  <si>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</si>
  <si>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</si>
  <si>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</si>
  <si>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</si>
  <si>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</si>
  <si>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</si>
  <si>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</si>
  <si>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</si>
  <si>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</si>
  <si>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</si>
  <si>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</si>
  <si>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</si>
  <si>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</si>
  <si>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</si>
  <si>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</si>
  <si>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</si>
  <si>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</si>
  <si>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</si>
  <si>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</si>
  <si>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</si>
  <si>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</si>
  <si>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</si>
  <si>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</si>
  <si>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</si>
  <si>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</si>
  <si>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</si>
  <si>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</si>
  <si>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</si>
  <si>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</si>
  <si>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</si>
  <si>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</si>
  <si>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</si>
  <si>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</si>
  <si>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</si>
  <si>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</si>
  <si>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</si>
  <si>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</si>
  <si>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</si>
  <si>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</si>
  <si>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</si>
  <si>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</si>
  <si>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</si>
  <si>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</si>
  <si>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</si>
  <si>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</si>
  <si>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</si>
  <si>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</si>
  <si>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</si>
  <si>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</si>
  <si>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</si>
  <si>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</si>
  <si>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</si>
  <si>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</si>
  <si>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</si>
  <si>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</si>
  <si>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</si>
  <si>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</si>
  <si>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</si>
  <si>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</si>
  <si>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</si>
  <si>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</si>
  <si>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</si>
  <si>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</si>
  <si>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</si>
  <si>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</si>
  <si>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</si>
  <si>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</si>
  <si>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</si>
  <si>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</si>
  <si>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</si>
  <si>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</si>
  <si>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</si>
  <si>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</si>
  <si>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</si>
  <si>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</si>
  <si>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</si>
  <si>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</si>
  <si>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</si>
  <si>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</si>
  <si>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</si>
  <si>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</si>
  <si>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</si>
  <si>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</si>
  <si>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</si>
  <si>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</si>
  <si>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</si>
  <si>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</si>
  <si>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</si>
  <si>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</si>
  <si>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</si>
  <si>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</si>
  <si>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</si>
  <si>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</si>
  <si>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</si>
  <si>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</si>
  <si>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</si>
  <si>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</si>
  <si>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</si>
  <si>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</si>
  <si>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</si>
  <si>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</si>
  <si>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</si>
  <si>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</si>
  <si>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</si>
  <si>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</si>
  <si>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</si>
  <si>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</si>
  <si>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</si>
  <si>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</si>
  <si>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</si>
  <si>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</si>
  <si>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</si>
  <si>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</si>
  <si>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</si>
  <si>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</si>
  <si>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</si>
  <si>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</si>
  <si>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</si>
  <si>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</si>
  <si>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</si>
  <si>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</si>
  <si>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</si>
  <si>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</si>
  <si>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</si>
  <si>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</si>
  <si>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</si>
  <si>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</si>
  <si>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</si>
  <si>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</si>
  <si>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</si>
  <si>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</si>
  <si>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</si>
  <si>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</si>
  <si>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</si>
  <si>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</si>
  <si>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</si>
  <si>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</si>
  <si>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</si>
  <si>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</si>
  <si>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</si>
  <si>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</si>
  <si>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</si>
  <si>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</si>
  <si>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</si>
  <si>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</si>
  <si>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</si>
  <si>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</si>
  <si>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</si>
  <si>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</si>
  <si>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</si>
  <si>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</si>
  <si>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</si>
  <si>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</si>
  <si>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</si>
  <si>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</si>
  <si>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</si>
  <si>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</si>
  <si>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</si>
  <si>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</si>
  <si>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</si>
  <si>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</si>
  <si>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</si>
  <si>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</si>
  <si>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</si>
  <si>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</si>
  <si>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</si>
  <si>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</si>
  <si>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</si>
  <si>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</si>
  <si>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</si>
  <si>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</si>
  <si>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</si>
  <si>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</si>
  <si>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</si>
  <si>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</si>
  <si>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</si>
  <si>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</si>
  <si>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</si>
  <si>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</si>
  <si>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</si>
  <si>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</si>
  <si>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</si>
  <si>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</si>
  <si>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</si>
  <si>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</si>
  <si>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</si>
  <si>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</si>
  <si>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</si>
  <si>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</si>
  <si>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</si>
  <si>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</si>
  <si>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</si>
  <si>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</si>
  <si>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</si>
  <si>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</si>
  <si>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</si>
  <si>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</si>
  <si>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</si>
  <si>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</si>
  <si>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</si>
  <si>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</si>
  <si>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</si>
  <si>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</si>
  <si>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</si>
  <si>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</si>
  <si>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</si>
  <si>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</si>
  <si>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</si>
  <si>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</si>
  <si>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</si>
  <si>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</si>
  <si>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</si>
  <si>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</si>
  <si>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</si>
  <si>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</si>
  <si>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</si>
  <si>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</si>
  <si>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</si>
  <si>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</si>
  <si>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</si>
  <si>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</si>
  <si>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</si>
  <si>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</si>
  <si>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</si>
  <si>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</si>
  <si>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</si>
  <si>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</si>
  <si>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</si>
  <si>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</si>
  <si>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</si>
  <si>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</si>
  <si>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</si>
  <si>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</si>
  <si>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</si>
  <si>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</si>
  <si>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</si>
  <si>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</si>
  <si>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</si>
  <si>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</si>
  <si>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</si>
  <si>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</si>
  <si>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</si>
  <si>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</si>
  <si>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</si>
  <si>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</si>
  <si>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</si>
  <si>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</si>
  <si>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</si>
  <si>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</si>
  <si>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</si>
  <si>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</si>
  <si>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</si>
  <si>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</si>
  <si>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</si>
  <si>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</si>
  <si>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</si>
  <si>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</si>
  <si>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</si>
  <si>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</si>
  <si>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</si>
  <si>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</si>
  <si>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</si>
  <si>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</si>
  <si>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</si>
  <si>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</si>
  <si>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</si>
  <si>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</si>
  <si>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</si>
  <si>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</si>
  <si>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</si>
  <si>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</si>
  <si>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</si>
  <si>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</si>
  <si>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</si>
  <si>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</si>
  <si>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</si>
  <si>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</si>
  <si>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</si>
  <si>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</si>
  <si>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</si>
  <si>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</si>
  <si>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</si>
  <si>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</si>
  <si>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</si>
  <si>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</si>
  <si>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</si>
  <si>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</si>
  <si>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</si>
  <si>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</si>
  <si>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</si>
  <si>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</si>
  <si>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</si>
  <si>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</si>
  <si>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</si>
  <si>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</si>
  <si>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</si>
  <si>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</si>
  <si>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</si>
  <si>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</si>
  <si>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</si>
  <si>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</si>
  <si>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</si>
  <si>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</si>
  <si>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</si>
  <si>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</si>
  <si>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</si>
  <si>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</si>
  <si>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</si>
  <si>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</si>
  <si>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</si>
  <si>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</si>
  <si>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</si>
  <si>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</si>
  <si>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</si>
  <si>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</si>
  <si>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</si>
  <si>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</si>
  <si>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</si>
  <si>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</si>
  <si>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</si>
  <si>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</si>
  <si>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</si>
  <si>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</si>
  <si>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</si>
  <si>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</si>
  <si>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</si>
  <si>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</si>
  <si>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</si>
  <si>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</si>
  <si>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</si>
  <si>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</si>
  <si>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</si>
  <si>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</si>
  <si>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</si>
  <si>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</si>
  <si>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</si>
  <si>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</si>
  <si>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</si>
  <si>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</si>
  <si>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</si>
  <si>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</si>
  <si>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</si>
  <si>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</si>
  <si>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</si>
  <si>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</si>
  <si>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</si>
  <si>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</si>
  <si>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</si>
  <si>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</si>
  <si>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</si>
  <si>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</si>
  <si>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</si>
  <si>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</si>
  <si>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</si>
  <si>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</si>
  <si>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</si>
  <si>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</si>
  <si>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</si>
  <si>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</si>
  <si>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</si>
  <si>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</si>
  <si>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</si>
  <si>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</si>
  <si>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</si>
  <si>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</si>
  <si>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</si>
  <si>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</si>
  <si>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</si>
  <si>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</si>
  <si>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</si>
  <si>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</si>
  <si>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</si>
  <si>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</si>
  <si>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</si>
  <si>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</si>
  <si>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</si>
  <si>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</si>
  <si>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</si>
  <si>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</si>
  <si>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</si>
  <si>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</si>
  <si>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</si>
  <si>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</si>
  <si>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</si>
  <si>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</si>
  <si>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</si>
  <si>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</si>
  <si>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</si>
  <si>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</si>
  <si>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</si>
  <si>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</si>
  <si>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</si>
  <si>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</si>
  <si>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</si>
  <si>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</si>
  <si>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</si>
  <si>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</si>
  <si>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</si>
  <si>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</si>
  <si>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</si>
  <si>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</si>
  <si>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</si>
  <si>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</si>
  <si>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</si>
  <si>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</si>
  <si>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</si>
  <si>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</si>
  <si>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</si>
  <si>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</si>
  <si>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</si>
  <si>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</si>
  <si>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</si>
  <si>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</si>
  <si>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</si>
  <si>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</si>
  <si>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</si>
  <si>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</si>
  <si>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</si>
  <si>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</si>
  <si>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</si>
  <si>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</si>
  <si>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</si>
  <si>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</si>
  <si>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</si>
  <si>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</si>
  <si>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</si>
  <si>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</si>
  <si>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</si>
  <si>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</si>
  <si>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</si>
  <si>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</si>
  <si>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</si>
  <si>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</si>
  <si>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</si>
  <si>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</si>
  <si>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</si>
  <si>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</si>
  <si>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</si>
  <si>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</si>
  <si>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</si>
  <si>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</si>
  <si>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</si>
  <si>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</si>
  <si>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</si>
  <si>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</si>
  <si>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</si>
  <si>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</si>
  <si>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</si>
  <si>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</si>
  <si>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</si>
  <si>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</si>
  <si>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</si>
  <si>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</si>
  <si>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</si>
  <si>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</si>
  <si>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</si>
  <si>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</si>
  <si>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</si>
  <si>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</si>
  <si>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</si>
  <si>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</si>
  <si>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</si>
  <si>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</si>
  <si>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</si>
  <si>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</si>
  <si>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</si>
  <si>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</si>
  <si>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</si>
  <si>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</si>
  <si>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</si>
  <si>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</si>
  <si>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</si>
  <si>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</si>
  <si>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</si>
  <si>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</si>
  <si>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</si>
  <si>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</si>
  <si>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</si>
  <si>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</si>
  <si>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</si>
  <si>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</si>
  <si>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</si>
  <si>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</si>
  <si>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</si>
  <si>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</si>
  <si>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</si>
  <si>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</si>
  <si>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</si>
  <si>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</si>
  <si>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</si>
  <si>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</si>
  <si>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</si>
  <si>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</si>
  <si>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</si>
  <si>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</si>
  <si>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</si>
  <si>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</si>
  <si>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</si>
  <si>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</si>
  <si>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</si>
  <si>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</si>
  <si>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</si>
  <si>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</si>
  <si>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</si>
  <si>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</si>
  <si>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</si>
  <si>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</si>
  <si>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</si>
  <si>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</si>
  <si>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</si>
  <si>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</si>
  <si>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</si>
  <si>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</si>
  <si>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</si>
  <si>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</si>
  <si>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</si>
  <si>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</si>
  <si>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</si>
  <si>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</si>
  <si>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</si>
  <si>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</si>
  <si>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</si>
  <si>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</si>
  <si>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</si>
  <si>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</si>
  <si>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</si>
  <si>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</si>
  <si>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</si>
  <si>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</si>
  <si>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</si>
  <si>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</si>
  <si>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</si>
  <si>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</si>
  <si>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</si>
  <si>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</si>
  <si>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</si>
  <si>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</si>
  <si>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</si>
  <si>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</si>
  <si>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</si>
  <si>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</si>
  <si>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</si>
  <si>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</si>
  <si>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</si>
  <si>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</si>
  <si>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</si>
  <si>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</si>
  <si>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</si>
  <si>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</si>
  <si>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</si>
  <si>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</si>
  <si>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</si>
  <si>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</si>
  <si>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</si>
  <si>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</si>
  <si>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</si>
  <si>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</si>
  <si>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</si>
  <si>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</si>
  <si>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</si>
  <si>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</si>
  <si>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</si>
  <si>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</si>
  <si>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</si>
  <si>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</si>
  <si>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</si>
  <si>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</si>
  <si>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</si>
  <si>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</si>
  <si>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</si>
  <si>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</si>
  <si>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</si>
  <si>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</si>
  <si>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</si>
  <si>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</si>
  <si>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</si>
  <si>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</si>
  <si>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</si>
  <si>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</si>
  <si>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</si>
  <si>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</si>
  <si>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</si>
  <si>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</si>
  <si>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</si>
  <si>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</si>
  <si>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</si>
  <si>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</si>
  <si>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</si>
  <si>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</si>
  <si>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</si>
  <si>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</si>
  <si>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</si>
  <si>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</si>
  <si>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</si>
  <si>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</si>
  <si>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</si>
  <si>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</si>
  <si>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</si>
  <si>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</si>
  <si>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</si>
  <si>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</si>
  <si>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</si>
  <si>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</si>
  <si>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</si>
  <si>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</si>
  <si>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</si>
  <si>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</si>
  <si>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</si>
  <si>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</si>
  <si>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</si>
  <si>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</si>
  <si>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</si>
  <si>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</si>
  <si>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</si>
  <si>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</si>
  <si>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</si>
  <si>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</si>
  <si>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</si>
  <si>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</si>
  <si>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</si>
  <si>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</si>
  <si>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</si>
  <si>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</si>
  <si>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</si>
  <si>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</si>
  <si>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</si>
  <si>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</si>
  <si>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</si>
  <si>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</si>
  <si>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</si>
  <si>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</si>
  <si>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</si>
  <si>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</si>
  <si>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</si>
  <si>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</si>
  <si>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</si>
  <si>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</si>
  <si>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</si>
  <si>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</si>
  <si>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</si>
  <si>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</si>
  <si>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</si>
  <si>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</si>
  <si>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</si>
  <si>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</si>
  <si>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</si>
  <si>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</si>
  <si>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</si>
  <si>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</si>
  <si>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</si>
  <si>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</si>
  <si>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</si>
  <si>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</si>
  <si>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</si>
  <si>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</si>
  <si>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</si>
  <si>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</si>
  <si>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</si>
  <si>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</si>
  <si>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</si>
  <si>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</si>
  <si>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</si>
  <si>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</si>
  <si>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</si>
  <si>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</si>
  <si>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</si>
  <si>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</si>
  <si>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</si>
  <si>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</si>
  <si>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</si>
  <si>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</si>
  <si>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</si>
  <si>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</si>
  <si>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</si>
  <si>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</si>
  <si>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</si>
  <si>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</si>
  <si>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</si>
  <si>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</si>
  <si>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</si>
  <si>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</si>
  <si>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</si>
  <si>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</si>
  <si>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</si>
  <si>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</si>
  <si>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</si>
  <si>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</si>
  <si>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</si>
  <si>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</si>
  <si>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</si>
  <si>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</si>
  <si>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</si>
  <si>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</si>
  <si>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</si>
  <si>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</si>
  <si>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</si>
  <si>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</si>
  <si>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</si>
  <si>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</si>
  <si>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</si>
  <si>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</si>
  <si>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</si>
  <si>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</si>
  <si>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</si>
  <si>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</si>
  <si>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</si>
  <si>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</si>
  <si>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</si>
  <si>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</si>
  <si>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</si>
  <si>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</si>
  <si>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</si>
  <si>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</si>
  <si>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</si>
  <si>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</si>
  <si>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</si>
  <si>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</si>
  <si>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</si>
  <si>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</si>
  <si>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</si>
  <si>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</si>
  <si>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</si>
  <si>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</si>
  <si>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</si>
  <si>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</si>
  <si>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</si>
  <si>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</si>
  <si>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</si>
  <si>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</si>
  <si>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</si>
  <si>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</si>
  <si>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</si>
  <si>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</si>
  <si>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</si>
  <si>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</si>
  <si>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</si>
  <si>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</si>
  <si>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</si>
  <si>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</si>
  <si>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</si>
  <si>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</si>
  <si>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</si>
  <si>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</si>
  <si>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</si>
  <si>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</si>
  <si>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</si>
  <si>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</si>
  <si>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</si>
  <si>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</si>
  <si>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</si>
  <si>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</si>
  <si>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</si>
  <si>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</si>
  <si>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</si>
  <si>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</si>
  <si>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</si>
  <si>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</si>
  <si>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</si>
  <si>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</si>
  <si>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</si>
  <si>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</si>
  <si>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</si>
  <si>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</si>
  <si>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</si>
  <si>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</si>
  <si>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</si>
  <si>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</si>
  <si>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</si>
  <si>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</si>
  <si>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</si>
  <si>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</si>
  <si>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</si>
  <si>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</si>
  <si>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</si>
  <si>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</si>
  <si>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</si>
  <si>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</si>
  <si>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</si>
  <si>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</si>
  <si>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</si>
  <si>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</si>
  <si>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</si>
  <si>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</si>
  <si>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</si>
  <si>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</si>
  <si>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</si>
  <si>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</si>
  <si>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</si>
  <si>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</si>
  <si>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</si>
  <si>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</si>
  <si>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</si>
  <si>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</si>
  <si>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</si>
  <si>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</si>
  <si>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</si>
  <si>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</si>
  <si>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</si>
  <si>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</si>
  <si>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</si>
  <si>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</si>
  <si>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</si>
  <si>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</si>
  <si>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</si>
  <si>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</si>
  <si>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</si>
  <si>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</si>
  <si>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</si>
  <si>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</si>
  <si>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</si>
  <si>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</si>
  <si>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</si>
  <si>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</si>
  <si>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</si>
  <si>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</si>
  <si>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</si>
  <si>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</si>
  <si>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</si>
  <si>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</si>
  <si>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</si>
  <si>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</si>
  <si>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</si>
  <si>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</si>
  <si>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</si>
  <si>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</si>
  <si>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</si>
  <si>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</si>
  <si>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</si>
  <si>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</si>
  <si>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</si>
  <si>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</si>
  <si>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</si>
  <si>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</si>
  <si>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</si>
  <si>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</si>
  <si>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</si>
  <si>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</si>
  <si>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</si>
  <si>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</si>
  <si>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</si>
  <si>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</si>
  <si>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</si>
  <si>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</si>
  <si>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</si>
  <si>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</si>
  <si>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</si>
  <si>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</si>
  <si>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</si>
  <si>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</si>
  <si>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</si>
  <si>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</si>
  <si>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</si>
  <si>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</si>
  <si>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</si>
  <si>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</si>
  <si>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</si>
  <si>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</si>
  <si>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</si>
  <si>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</si>
  <si>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</si>
  <si>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</si>
  <si>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</si>
  <si>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</si>
  <si>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</si>
  <si>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</si>
  <si>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</si>
  <si>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</si>
  <si>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</si>
  <si>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</si>
  <si>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</si>
  <si>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</si>
  <si>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</si>
  <si>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</si>
  <si>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</si>
  <si>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</si>
  <si>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</si>
  <si>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</si>
  <si>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</si>
  <si>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</si>
  <si>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</si>
  <si>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</si>
  <si>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</si>
  <si>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</si>
  <si>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</si>
  <si>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</si>
  <si>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</si>
  <si>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</si>
  <si>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</si>
  <si>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</si>
  <si>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</si>
  <si>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</si>
  <si>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</si>
  <si>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</si>
  <si>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</si>
  <si>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</si>
  <si>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</si>
  <si>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</si>
  <si>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</si>
  <si>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</si>
  <si>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</si>
  <si>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</si>
  <si>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</si>
  <si>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</si>
  <si>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</si>
  <si>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</si>
  <si>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</si>
  <si>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</si>
  <si>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</si>
  <si>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</si>
  <si>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</si>
  <si>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</si>
  <si>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</si>
  <si>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</si>
  <si>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</si>
  <si>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</si>
  <si>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</si>
  <si>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</si>
  <si>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</si>
  <si>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</si>
  <si>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</si>
  <si>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</si>
  <si>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</si>
  <si>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</si>
  <si>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</si>
  <si>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</si>
  <si>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</si>
  <si>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</si>
  <si>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</si>
  <si>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</si>
  <si>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</si>
  <si>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</si>
  <si>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</si>
  <si>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</si>
  <si>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</si>
  <si>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</si>
  <si>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</si>
  <si>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</si>
  <si>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</si>
  <si>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</si>
  <si>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</si>
  <si>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</si>
  <si>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</si>
  <si>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</si>
  <si>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</si>
  <si>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</si>
  <si>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</si>
  <si>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</si>
  <si>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</si>
  <si>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</si>
  <si>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</si>
  <si>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</si>
  <si>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</si>
  <si>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</si>
  <si>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</si>
  <si>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</si>
  <si>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</si>
  <si>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</si>
  <si>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</si>
  <si>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</si>
  <si>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</si>
  <si>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</si>
  <si>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</si>
  <si>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</si>
  <si>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</si>
  <si>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</si>
  <si>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</si>
  <si>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</si>
  <si>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</si>
  <si>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</si>
  <si>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</si>
  <si>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</si>
  <si>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</si>
  <si>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</si>
  <si>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</si>
  <si>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</si>
  <si>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</si>
  <si>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</si>
  <si>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</si>
  <si>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</si>
  <si>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</si>
  <si>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</si>
  <si>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</si>
  <si>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</si>
  <si>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</si>
  <si>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</si>
  <si>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</si>
  <si>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</si>
  <si>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</si>
  <si>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</si>
  <si>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</si>
  <si>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</si>
  <si>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</si>
  <si>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</si>
  <si>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</si>
  <si>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</si>
  <si>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</si>
  <si>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</si>
  <si>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</si>
  <si>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</si>
  <si>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</si>
  <si>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</si>
  <si>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</si>
  <si>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</si>
  <si>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</si>
  <si>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</si>
  <si>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</si>
  <si>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</si>
  <si>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</si>
  <si>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</si>
  <si>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</si>
  <si>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</si>
  <si>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</si>
  <si>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</si>
  <si>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</si>
  <si>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</si>
  <si>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</si>
  <si>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</si>
  <si>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</si>
  <si>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</si>
  <si>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</si>
  <si>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</si>
  <si>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</si>
  <si>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</si>
  <si>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</si>
  <si>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</si>
  <si>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</si>
  <si>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</si>
  <si>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</si>
  <si>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</si>
  <si>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</si>
  <si>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</si>
  <si>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</si>
  <si>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</si>
  <si>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</si>
  <si>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</si>
  <si>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</si>
  <si>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</si>
  <si>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</si>
  <si>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</si>
  <si>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</si>
  <si>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</si>
  <si>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</si>
  <si>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</si>
  <si>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</si>
  <si>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</si>
  <si>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</si>
  <si>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</si>
  <si>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</si>
  <si>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</si>
  <si>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</si>
  <si>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</si>
  <si>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</si>
  <si>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</si>
  <si>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</si>
  <si>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</si>
  <si>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</si>
  <si>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</si>
  <si>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</si>
  <si>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</si>
  <si>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</si>
  <si>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</si>
  <si>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</si>
  <si>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</si>
  <si>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</si>
  <si>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</si>
  <si>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</si>
  <si>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</si>
  <si>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</si>
  <si>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</si>
  <si>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</si>
  <si>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</si>
  <si>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</si>
  <si>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</si>
  <si>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</si>
  <si>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</si>
  <si>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</si>
  <si>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</si>
  <si>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</si>
  <si>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</si>
  <si>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</si>
  <si>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</si>
  <si>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</si>
  <si>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</si>
  <si>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</si>
  <si>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</si>
  <si>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</si>
  <si>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</si>
  <si>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</si>
  <si>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</si>
  <si>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</si>
  <si>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</si>
  <si>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</si>
  <si>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</si>
  <si>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</si>
  <si>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</si>
  <si>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</si>
  <si>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</si>
  <si>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</si>
  <si>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</si>
  <si>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</si>
  <si>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</si>
  <si>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</si>
  <si>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</si>
  <si>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</si>
  <si>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</si>
  <si>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</si>
  <si>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</si>
  <si>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</si>
  <si>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</si>
  <si>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</si>
  <si>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</si>
  <si>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</si>
  <si>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</si>
  <si>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</si>
  <si>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</si>
  <si>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</si>
  <si>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</si>
  <si>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</si>
  <si>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</si>
  <si>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</si>
  <si>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</si>
  <si>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</si>
  <si>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</si>
  <si>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</si>
  <si>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</si>
  <si>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</si>
  <si>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</si>
  <si>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</si>
  <si>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</si>
  <si>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</si>
  <si>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</si>
  <si>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</si>
  <si>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</si>
  <si>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</si>
  <si>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</si>
  <si>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</si>
  <si>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</si>
  <si>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</si>
  <si>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</si>
  <si>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</si>
  <si>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</si>
  <si>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</si>
  <si>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</si>
  <si>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</si>
  <si>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</si>
  <si>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</si>
  <si>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</si>
  <si>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</si>
  <si>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</si>
  <si>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</si>
  <si>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</si>
  <si>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</si>
  <si>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</si>
  <si>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</si>
  <si>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</si>
  <si>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</si>
  <si>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</si>
  <si>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</si>
  <si>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</si>
  <si>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</si>
  <si>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</si>
  <si>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</si>
  <si>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</si>
  <si>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</si>
  <si>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</si>
  <si>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</si>
  <si>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</si>
  <si>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</si>
  <si>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</si>
  <si>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</si>
  <si>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</si>
  <si>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</si>
  <si>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</si>
  <si>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</si>
  <si>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</si>
  <si>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</si>
  <si>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</si>
  <si>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</si>
  <si>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</si>
  <si>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</si>
  <si>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</si>
  <si>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</si>
  <si>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</si>
  <si>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</si>
  <si>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</si>
  <si>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</si>
  <si>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</si>
  <si>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</si>
  <si>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</si>
  <si>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</si>
  <si>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</si>
  <si>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</si>
  <si>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</si>
  <si>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</si>
  <si>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</si>
  <si>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</si>
  <si>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</si>
  <si>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</si>
  <si>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</si>
  <si>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</si>
  <si>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</si>
  <si>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</si>
  <si>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</si>
  <si>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</si>
  <si>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</si>
  <si>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</si>
  <si>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</si>
  <si>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</si>
  <si>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</si>
  <si>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</si>
  <si>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</si>
  <si>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</si>
  <si>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</si>
  <si>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</si>
  <si>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</si>
  <si>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</si>
  <si>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</si>
  <si>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</si>
  <si>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</si>
  <si>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</si>
  <si>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</si>
  <si>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</si>
  <si>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</si>
  <si>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</si>
  <si>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</si>
  <si>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</si>
  <si>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</si>
  <si>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</si>
  <si>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</si>
  <si>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</si>
  <si>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</si>
  <si>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</si>
  <si>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</si>
  <si>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</si>
  <si>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</si>
  <si>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</si>
  <si>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</si>
  <si>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</si>
  <si>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</si>
  <si>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</si>
  <si>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</si>
  <si>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</si>
  <si>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</si>
  <si>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</si>
  <si>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</si>
  <si>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</si>
  <si>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</si>
  <si>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</si>
  <si>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</si>
  <si>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</si>
  <si>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</si>
  <si>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</si>
  <si>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</si>
  <si>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</si>
  <si>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</si>
  <si>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</si>
  <si>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</si>
  <si>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</si>
  <si>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</si>
  <si>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</si>
  <si>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</si>
  <si>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</si>
  <si>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</si>
  <si>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</si>
  <si>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</si>
  <si>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</si>
  <si>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</si>
  <si>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</si>
  <si>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</si>
  <si>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</si>
  <si>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</si>
  <si>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</si>
  <si>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</si>
  <si>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</si>
  <si>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</si>
  <si>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</si>
  <si>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</si>
  <si>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</si>
  <si>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</si>
  <si>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</si>
  <si>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</si>
  <si>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</si>
  <si>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</si>
  <si>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</si>
  <si>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</si>
  <si>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</si>
  <si>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</si>
  <si>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</si>
  <si>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</si>
  <si>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</si>
  <si>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</si>
  <si>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</si>
  <si>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</si>
  <si>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</si>
  <si>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</si>
  <si>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</si>
  <si>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</si>
  <si>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</si>
  <si>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</si>
  <si>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</si>
  <si>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</si>
  <si>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</si>
  <si>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</si>
  <si>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</si>
  <si>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</si>
  <si>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</si>
  <si>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</si>
  <si>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</si>
  <si>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</si>
  <si>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</si>
  <si>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</si>
  <si>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</si>
  <si>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</si>
  <si>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</si>
  <si>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</si>
  <si>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</si>
  <si>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</si>
  <si>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</si>
  <si>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</si>
  <si>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</si>
  <si>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</si>
  <si>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</si>
  <si>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</si>
  <si>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</si>
  <si>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</si>
  <si>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</si>
  <si>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</si>
  <si>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</si>
  <si>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</si>
  <si>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</si>
  <si>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</si>
  <si>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</si>
  <si>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</si>
  <si>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</si>
  <si>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</si>
  <si>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</si>
  <si>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</si>
  <si>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</si>
  <si>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</si>
  <si>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</si>
  <si>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</si>
  <si>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</si>
  <si>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</si>
  <si>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</si>
  <si>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</si>
  <si>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</si>
  <si>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</si>
  <si>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</si>
  <si>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</si>
  <si>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</si>
  <si>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</si>
  <si>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</si>
  <si>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</si>
  <si>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</si>
  <si>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</si>
  <si>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</si>
  <si>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</si>
  <si>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</si>
  <si>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</si>
  <si>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</si>
  <si>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</si>
  <si>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</si>
  <si>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</si>
  <si>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</si>
  <si>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</si>
  <si>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</si>
  <si>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</si>
  <si>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</si>
  <si>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</si>
  <si>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</si>
  <si>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</si>
  <si>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</si>
  <si>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</si>
  <si>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</si>
  <si>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</si>
  <si>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</si>
  <si>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</si>
  <si>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</si>
  <si>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</si>
  <si>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</si>
  <si>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</si>
  <si>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</si>
  <si>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</si>
  <si>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</si>
  <si>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</si>
  <si>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</si>
  <si>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</si>
  <si>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</si>
  <si>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</si>
  <si>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</si>
  <si>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</si>
  <si>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</si>
  <si>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</si>
  <si>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</si>
  <si>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</si>
  <si>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</si>
  <si>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</si>
  <si>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</si>
  <si>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</si>
  <si>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</si>
  <si>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</si>
  <si>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</si>
  <si>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</si>
  <si>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</si>
  <si>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</si>
  <si>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</si>
  <si>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</si>
  <si>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</si>
  <si>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</si>
  <si>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</si>
  <si>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</si>
  <si>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</si>
  <si>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</si>
  <si>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</si>
  <si>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</si>
  <si>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</si>
  <si>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</si>
  <si>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</si>
  <si>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</si>
  <si>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</si>
  <si>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</si>
  <si>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</si>
  <si>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</si>
  <si>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</si>
  <si>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</si>
  <si>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</si>
  <si>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</si>
  <si>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</si>
  <si>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</si>
  <si>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</si>
  <si>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</si>
  <si>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</si>
  <si>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</si>
  <si>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</si>
  <si>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</si>
  <si>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</si>
  <si>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</si>
  <si>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</si>
  <si>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</si>
  <si>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</si>
  <si>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</si>
  <si>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</si>
  <si>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</si>
  <si>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</si>
  <si>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</si>
  <si>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</si>
  <si>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</si>
  <si>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</si>
  <si>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</si>
  <si>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</si>
  <si>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</si>
  <si>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</si>
  <si>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</si>
  <si>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</si>
  <si>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</si>
  <si>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</si>
  <si>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</si>
  <si>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</si>
  <si>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</si>
  <si>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</si>
  <si>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</si>
  <si>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</si>
  <si>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</si>
  <si>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</si>
  <si>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</si>
  <si>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</si>
  <si>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</si>
  <si>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</si>
  <si>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</si>
  <si>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</si>
  <si>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</si>
  <si>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</si>
  <si>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</si>
  <si>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</si>
  <si>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</si>
  <si>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</si>
  <si>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</si>
  <si>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</si>
  <si>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</si>
  <si>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</si>
  <si>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</si>
  <si>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</si>
  <si>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</si>
  <si>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</si>
  <si>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</si>
  <si>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</si>
  <si>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</si>
  <si>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</si>
  <si>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</si>
  <si>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</si>
  <si>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</si>
  <si>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</si>
  <si>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</si>
  <si>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</si>
  <si>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</si>
  <si>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</si>
  <si>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</si>
  <si>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</si>
  <si>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</si>
  <si>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</si>
  <si>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</si>
  <si>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</si>
  <si>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</si>
  <si>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</si>
  <si>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</si>
  <si>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</si>
  <si>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</si>
  <si>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</si>
  <si>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</si>
  <si>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</si>
  <si>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</si>
  <si>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</si>
  <si>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</si>
  <si>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</si>
  <si>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</si>
  <si>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</si>
  <si>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</si>
  <si>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</si>
  <si>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</si>
  <si>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</si>
  <si>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</si>
  <si>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</si>
  <si>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</si>
  <si>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</si>
  <si>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</si>
  <si>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</si>
  <si>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</si>
  <si>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</si>
  <si>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</si>
  <si>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</si>
  <si>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</si>
  <si>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</si>
  <si>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</si>
  <si>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</si>
  <si>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</si>
  <si>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</si>
  <si>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</si>
  <si>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</si>
  <si>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</si>
  <si>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</si>
  <si>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</si>
  <si>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</si>
  <si>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</si>
  <si>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</si>
  <si>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</si>
  <si>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</si>
  <si>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</si>
  <si>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</si>
  <si>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</si>
  <si>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</si>
  <si>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</si>
  <si>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</si>
  <si>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</si>
  <si>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</si>
  <si>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</si>
  <si>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</si>
  <si>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</si>
  <si>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</si>
  <si>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</si>
  <si>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</si>
  <si>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</si>
  <si>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</si>
  <si>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</si>
  <si>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</si>
  <si>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</si>
  <si>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</si>
  <si>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</si>
  <si>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</si>
  <si>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</si>
  <si>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</si>
  <si>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</si>
  <si>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</si>
  <si>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</si>
  <si>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</si>
  <si>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</si>
  <si>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</si>
  <si>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</si>
  <si>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</si>
  <si>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</si>
  <si>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</si>
  <si>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</si>
  <si>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</si>
  <si>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</si>
  <si>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</si>
  <si>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</si>
  <si>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</si>
  <si>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</si>
  <si>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</si>
  <si>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</si>
  <si>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</si>
  <si>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</si>
  <si>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</si>
  <si>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</si>
  <si>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</si>
  <si>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</si>
  <si>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</si>
  <si>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</si>
  <si>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</si>
  <si>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</si>
  <si>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</si>
  <si>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</si>
  <si>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</si>
  <si>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</si>
  <si>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</si>
  <si>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</si>
  <si>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</si>
  <si>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</si>
  <si>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</si>
  <si>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</si>
  <si>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</si>
  <si>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</si>
  <si>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</si>
  <si>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</si>
  <si>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</si>
  <si>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</si>
  <si>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</si>
  <si>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</si>
  <si>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</si>
  <si>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</si>
  <si>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</si>
  <si>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</si>
  <si>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</si>
  <si>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</si>
  <si>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</si>
  <si>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</si>
  <si>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</si>
  <si>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</si>
  <si>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</si>
  <si>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</si>
  <si>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</si>
  <si>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</si>
  <si>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</si>
  <si>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</si>
  <si>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</si>
  <si>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</si>
  <si>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</si>
  <si>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</si>
  <si>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</si>
  <si>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</si>
  <si>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</si>
  <si>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</si>
  <si>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</si>
  <si>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</si>
  <si>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</si>
  <si>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</si>
  <si>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</si>
  <si>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</si>
  <si>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</si>
  <si>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</si>
  <si>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</si>
  <si>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</si>
  <si>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</si>
  <si>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</si>
  <si>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</si>
  <si>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</si>
  <si>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</si>
  <si>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</si>
  <si>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</si>
  <si>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</si>
  <si>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</si>
  <si>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</si>
  <si>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</si>
  <si>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</si>
  <si>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</si>
  <si>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</si>
  <si>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</si>
  <si>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</si>
  <si>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</si>
  <si>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</si>
  <si>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</si>
  <si>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</si>
  <si>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</si>
  <si>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</si>
  <si>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</si>
  <si>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</si>
  <si>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</si>
  <si>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</si>
  <si>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</si>
  <si>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</si>
  <si>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</si>
  <si>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</si>
  <si>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</si>
  <si>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</si>
  <si>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</si>
  <si>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</si>
  <si>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</si>
  <si>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</si>
  <si>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</si>
  <si>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</si>
  <si>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</si>
  <si>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</si>
  <si>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</si>
  <si>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</si>
  <si>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</si>
  <si>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</si>
  <si>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</si>
  <si>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</si>
  <si>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</si>
  <si>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</si>
  <si>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</si>
  <si>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</si>
  <si>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</si>
  <si>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</si>
  <si>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</si>
  <si>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</si>
  <si>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</si>
  <si>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</si>
  <si>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</si>
  <si>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</si>
  <si>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</si>
  <si>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</si>
  <si>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</si>
  <si>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</si>
  <si>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</si>
  <si>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</si>
  <si>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</si>
  <si>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</si>
  <si>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</si>
  <si>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</si>
  <si>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</si>
  <si>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</si>
  <si>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</si>
  <si>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</si>
  <si>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</si>
  <si>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</si>
  <si>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</si>
  <si>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</si>
  <si>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</si>
  <si>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</si>
  <si>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</si>
  <si>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</si>
  <si>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</si>
  <si>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</si>
  <si>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</si>
  <si>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</si>
  <si>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</si>
  <si>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</si>
  <si>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</si>
  <si>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</si>
  <si>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</si>
  <si>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</si>
  <si>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</si>
  <si>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</si>
  <si>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</si>
  <si>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</si>
  <si>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</si>
  <si>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</si>
  <si>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</si>
  <si>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</si>
  <si>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</si>
  <si>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</si>
  <si>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</si>
  <si>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</si>
  <si>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</si>
  <si>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</si>
  <si>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</si>
  <si>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</si>
  <si>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</si>
  <si>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</si>
  <si>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</si>
  <si>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</si>
  <si>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</si>
  <si>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</si>
  <si>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</si>
  <si>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</si>
  <si>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</si>
  <si>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</si>
  <si>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</si>
  <si>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</si>
  <si>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</si>
  <si>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</si>
  <si>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</si>
  <si>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</si>
  <si>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</si>
  <si>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</si>
  <si>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</si>
  <si>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</si>
  <si>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</si>
  <si>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</si>
  <si>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</si>
  <si>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</si>
  <si>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</si>
  <si>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</si>
  <si>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</si>
  <si>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</si>
  <si>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</si>
  <si>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</si>
  <si>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</si>
  <si>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</si>
  <si>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</si>
  <si>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</si>
  <si>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</si>
  <si>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</si>
  <si>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</si>
  <si>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</si>
  <si>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</si>
  <si>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</si>
  <si>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</si>
  <si>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</si>
  <si>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</si>
  <si>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</si>
  <si>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</si>
  <si>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</si>
  <si>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</si>
  <si>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</si>
  <si>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</si>
  <si>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</si>
  <si>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</si>
  <si>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</si>
  <si>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</si>
  <si>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</si>
  <si>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</si>
  <si>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</si>
  <si>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</si>
  <si>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</si>
  <si>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</si>
  <si>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</si>
  <si>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</si>
  <si>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</si>
  <si>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</si>
  <si>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</si>
  <si>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</si>
  <si>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</si>
  <si>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</si>
  <si>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</si>
  <si>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</si>
  <si>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</si>
  <si>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</si>
  <si>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</si>
  <si>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</si>
  <si>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</si>
  <si>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</si>
  <si>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</si>
  <si>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</si>
  <si>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</si>
  <si>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</si>
  <si>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</si>
  <si>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</si>
  <si>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</si>
  <si>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</si>
  <si>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</si>
  <si>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</si>
  <si>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</si>
  <si>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</si>
  <si>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</si>
  <si>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</si>
  <si>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</si>
  <si>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</si>
  <si>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</si>
  <si>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</si>
  <si>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</si>
  <si>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</si>
  <si>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</si>
  <si>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</si>
  <si>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</si>
  <si>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</si>
  <si>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</si>
  <si>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</si>
  <si>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</si>
  <si>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</si>
  <si>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</si>
  <si>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</si>
  <si>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</si>
  <si>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</si>
  <si>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</si>
  <si>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</si>
  <si>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</si>
  <si>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</si>
  <si>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</si>
  <si>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</si>
  <si>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</si>
  <si>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</si>
  <si>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</si>
  <si>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</si>
  <si>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</si>
  <si>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</si>
  <si>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</si>
  <si>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</si>
  <si>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</si>
  <si>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</si>
  <si>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</si>
  <si>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</si>
  <si>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</si>
  <si>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</si>
  <si>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</si>
  <si>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</si>
  <si>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</si>
  <si>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</si>
  <si>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</si>
  <si>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</si>
  <si>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</si>
  <si>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</si>
  <si>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</si>
  <si>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</si>
  <si>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</si>
  <si>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</si>
  <si>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</si>
  <si>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</si>
  <si>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</si>
  <si>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</si>
  <si>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</si>
  <si>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</si>
  <si>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</si>
  <si>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</si>
  <si>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</si>
  <si>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</si>
  <si>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</si>
  <si>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</si>
  <si>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</si>
  <si>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</si>
  <si>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</si>
  <si>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</si>
  <si>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</si>
  <si>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</si>
  <si>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</si>
  <si>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</si>
  <si>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</si>
  <si>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</si>
  <si>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</si>
  <si>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</si>
  <si>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</si>
  <si>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</si>
  <si>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</si>
  <si>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</si>
  <si>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</si>
  <si>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</si>
  <si>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</si>
  <si>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</si>
  <si>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</si>
  <si>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</si>
  <si>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</si>
  <si>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</si>
  <si>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</si>
  <si>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</si>
  <si>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</si>
  <si>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</si>
  <si>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</si>
  <si>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</si>
  <si>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</si>
  <si>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</si>
  <si>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</si>
  <si>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</si>
  <si>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</si>
  <si>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</si>
  <si>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</si>
  <si>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</si>
  <si>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</si>
  <si>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</si>
  <si>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</si>
  <si>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</si>
  <si>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</si>
  <si>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</si>
  <si>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</si>
  <si>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</si>
  <si>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</si>
  <si>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</si>
  <si>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</si>
  <si>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</si>
  <si>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</si>
  <si>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</si>
  <si>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</si>
  <si>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</si>
  <si>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</si>
  <si>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</si>
  <si>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</si>
  <si>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</si>
  <si>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</si>
  <si>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</si>
  <si>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</si>
  <si>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</si>
  <si>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</si>
  <si>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</si>
  <si>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</si>
  <si>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</si>
  <si>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</si>
  <si>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</si>
  <si>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</si>
  <si>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</si>
  <si>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</si>
  <si>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</si>
  <si>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</si>
  <si>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</si>
  <si>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</si>
  <si>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</si>
  <si>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</si>
  <si>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</si>
  <si>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</si>
  <si>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</si>
  <si>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</si>
  <si>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</si>
  <si>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</si>
  <si>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</si>
  <si>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</si>
  <si>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</si>
  <si>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</si>
  <si>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</si>
  <si>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</si>
  <si>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</si>
  <si>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</si>
  <si>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</si>
  <si>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</si>
  <si>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</si>
  <si>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</si>
  <si>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</si>
  <si>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</si>
  <si>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</si>
  <si>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</si>
  <si>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</si>
  <si>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</si>
  <si>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</si>
  <si>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</si>
  <si>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</si>
  <si>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</si>
  <si>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</si>
  <si>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</si>
  <si>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</si>
  <si>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</si>
  <si>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</si>
  <si>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</si>
  <si>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</si>
  <si>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</si>
  <si>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</si>
  <si>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</si>
  <si>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</si>
  <si>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</si>
  <si>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</si>
  <si>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</si>
  <si>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</si>
  <si>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</si>
  <si>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</si>
  <si>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</si>
  <si>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</si>
  <si>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</si>
  <si>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</si>
  <si>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</si>
  <si>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</si>
  <si>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</si>
  <si>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</si>
  <si>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</si>
  <si>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</si>
  <si>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</si>
  <si>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</si>
  <si>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</si>
  <si>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</si>
  <si>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</si>
  <si>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</si>
  <si>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</si>
  <si>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</si>
  <si>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</si>
  <si>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</si>
  <si>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</si>
  <si>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</si>
  <si>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</si>
  <si>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</si>
  <si>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</si>
  <si>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</si>
  <si>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</si>
  <si>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</si>
  <si>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</si>
  <si>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</si>
  <si>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</si>
  <si>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</si>
  <si>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</si>
  <si>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</si>
  <si>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</si>
  <si>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</si>
  <si>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</si>
  <si>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</si>
  <si>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</si>
  <si>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</si>
  <si>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</si>
  <si>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</si>
  <si>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</si>
  <si>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</si>
  <si>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</si>
  <si>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</si>
  <si>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</si>
  <si>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</si>
  <si>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</si>
  <si>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</si>
  <si>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</si>
  <si>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</si>
  <si>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</si>
  <si>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</si>
  <si>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</si>
  <si>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</si>
  <si>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</si>
  <si>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</si>
  <si>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</si>
  <si>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</si>
  <si>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</si>
  <si>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</si>
  <si>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</si>
  <si>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</si>
  <si>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</si>
  <si>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</si>
  <si>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</si>
  <si>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</si>
  <si>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</si>
  <si>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</si>
  <si>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</si>
  <si>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</si>
  <si>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</si>
  <si>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</si>
  <si>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</si>
  <si>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</si>
  <si>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</si>
  <si>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</si>
  <si>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</si>
  <si>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</si>
  <si>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</si>
  <si>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</si>
  <si>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</si>
  <si>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</si>
  <si>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</si>
  <si>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</si>
  <si>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</si>
  <si>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</si>
  <si>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</si>
  <si>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</si>
  <si>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</si>
  <si>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</si>
  <si>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</si>
  <si>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</si>
  <si>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</si>
  <si>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</si>
  <si>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</si>
  <si>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</si>
  <si>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</si>
  <si>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</si>
  <si>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</si>
  <si>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</si>
  <si>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</si>
  <si>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</si>
  <si>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</si>
  <si>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</si>
  <si>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</si>
  <si>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</si>
  <si>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</si>
  <si>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</si>
  <si>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</si>
  <si>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</si>
  <si>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</si>
  <si>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</si>
  <si>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</si>
  <si>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</si>
  <si>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</si>
  <si>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</si>
  <si>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</si>
  <si>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</si>
  <si>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</si>
  <si>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</si>
  <si>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</si>
  <si>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</si>
  <si>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</si>
  <si>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</si>
  <si>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</si>
  <si>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</si>
  <si>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</si>
  <si>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</si>
  <si>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</si>
  <si>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</si>
  <si>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</si>
  <si>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</si>
  <si>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</si>
  <si>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</si>
  <si>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</si>
  <si>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</si>
  <si>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</si>
  <si>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</si>
  <si>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</si>
  <si>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</si>
  <si>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</si>
  <si>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</si>
  <si>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</si>
  <si>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</si>
  <si>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</si>
  <si>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</si>
  <si>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</si>
  <si>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</si>
  <si>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</si>
  <si>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</si>
  <si>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</si>
  <si>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</si>
  <si>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</si>
  <si>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</si>
  <si>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</si>
  <si>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</si>
  <si>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</si>
  <si>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</si>
  <si>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</si>
  <si>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</si>
  <si>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</si>
  <si>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</si>
  <si>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</si>
  <si>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</si>
  <si>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</si>
  <si>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</si>
  <si>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</si>
  <si>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</si>
  <si>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</si>
  <si>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</si>
  <si>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</si>
  <si>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</si>
  <si>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</si>
  <si>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</si>
  <si>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</si>
  <si>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</si>
  <si>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</si>
  <si>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</si>
  <si>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</si>
  <si>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</si>
  <si>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</si>
  <si>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</si>
  <si>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</si>
  <si>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</si>
  <si>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</si>
  <si>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</si>
  <si>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</si>
  <si>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</si>
  <si>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</si>
  <si>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</si>
  <si>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</si>
  <si>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</si>
  <si>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</si>
  <si>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</si>
  <si>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</si>
  <si>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</si>
  <si>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</si>
  <si>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</si>
  <si>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</si>
  <si>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</si>
  <si>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</si>
  <si>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</si>
  <si>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</si>
  <si>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</si>
  <si>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</si>
  <si>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</si>
  <si>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</si>
  <si>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</si>
  <si>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</si>
  <si>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</si>
  <si>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</si>
  <si>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</si>
  <si>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</si>
  <si>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</si>
  <si>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</si>
  <si>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</si>
  <si>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</si>
  <si>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</si>
  <si>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</si>
  <si>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</si>
  <si>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</si>
  <si>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</si>
  <si>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</si>
  <si>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</si>
  <si>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</si>
  <si>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</si>
  <si>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</si>
  <si>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</si>
  <si>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</si>
  <si>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</si>
  <si>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</si>
  <si>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</si>
  <si>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</si>
  <si>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</si>
  <si>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</si>
  <si>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</si>
  <si>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</si>
  <si>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</si>
  <si>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</si>
  <si>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</si>
  <si>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</si>
  <si>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</si>
  <si>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</si>
  <si>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</si>
  <si>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</si>
  <si>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</si>
  <si>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</si>
  <si>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</si>
  <si>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</si>
  <si>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</si>
  <si>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</si>
  <si>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</si>
  <si>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</si>
  <si>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</si>
  <si>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</si>
  <si>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</si>
  <si>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</si>
  <si>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</si>
  <si>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</si>
  <si>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</si>
  <si>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</si>
  <si>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</si>
  <si>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</si>
  <si>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</si>
  <si>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</si>
  <si>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</si>
  <si>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</si>
  <si>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</si>
  <si>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</si>
  <si>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</si>
  <si>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</si>
  <si>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</si>
  <si>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</si>
  <si>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</si>
  <si>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</si>
  <si>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</si>
  <si>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</si>
  <si>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</si>
  <si>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</si>
  <si>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</si>
  <si>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</si>
  <si>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</si>
  <si>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</si>
  <si>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</si>
  <si>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</si>
  <si>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</si>
  <si>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</si>
  <si>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</si>
  <si>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</si>
  <si>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</si>
  <si>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</si>
  <si>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</si>
  <si>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</si>
  <si>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</si>
  <si>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</si>
  <si>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</si>
  <si>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</si>
  <si>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</si>
  <si>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</si>
  <si>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</si>
  <si>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</si>
  <si>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</si>
  <si>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</si>
  <si>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</si>
  <si>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</si>
  <si>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</si>
  <si>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</si>
  <si>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</si>
  <si>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</si>
  <si>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</si>
  <si>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</si>
  <si>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</si>
  <si>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</si>
  <si>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</si>
  <si>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</si>
  <si>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</si>
  <si>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</si>
  <si>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</si>
  <si>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</si>
  <si>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</si>
  <si>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</si>
  <si>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</si>
  <si>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</si>
  <si>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</si>
  <si>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</si>
  <si>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</si>
  <si>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</si>
  <si>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</si>
  <si>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</si>
  <si>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</si>
  <si>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</si>
  <si>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</si>
  <si>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</si>
  <si>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</si>
  <si>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</si>
  <si>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</si>
  <si>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</si>
  <si>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</si>
  <si>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</si>
  <si>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</si>
  <si>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</si>
  <si>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</si>
  <si>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</si>
  <si>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</si>
  <si>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</si>
  <si>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</si>
  <si>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</si>
  <si>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</si>
  <si>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</si>
  <si>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</si>
  <si>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</si>
  <si>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</si>
  <si>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</si>
  <si>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</si>
  <si>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</si>
  <si>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</si>
  <si>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</si>
  <si>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</si>
  <si>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</si>
  <si>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</si>
  <si>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</si>
  <si>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</si>
  <si>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</si>
  <si>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</si>
  <si>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</si>
  <si>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</si>
  <si>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</si>
  <si>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</si>
  <si>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</si>
  <si>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</si>
  <si>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</si>
  <si>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</si>
  <si>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</si>
  <si>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</si>
  <si>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</si>
  <si>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</si>
  <si>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</si>
  <si>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</si>
  <si>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</si>
  <si>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</si>
  <si>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</si>
  <si>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</si>
  <si>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</si>
  <si>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</si>
  <si>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</si>
  <si>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</si>
  <si>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</si>
  <si>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</si>
  <si>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</si>
  <si>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</si>
  <si>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</si>
  <si>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</si>
  <si>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</si>
  <si>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</si>
  <si>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</si>
  <si>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</si>
  <si>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</si>
  <si>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</si>
  <si>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</si>
  <si>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</si>
  <si>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</si>
  <si>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</si>
  <si>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</si>
  <si>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</si>
  <si>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</si>
  <si>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</si>
  <si>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</si>
  <si>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</si>
  <si>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</si>
  <si>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</si>
  <si>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</si>
  <si>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</si>
  <si>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</si>
  <si>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</si>
  <si>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</si>
  <si>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</si>
  <si>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</si>
  <si>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</si>
  <si>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</si>
  <si>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</si>
  <si>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</si>
  <si>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</si>
  <si>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</si>
  <si>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</si>
  <si>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</si>
  <si>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</si>
  <si>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</si>
  <si>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</si>
  <si>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</si>
  <si>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</si>
  <si>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</si>
  <si>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</si>
  <si>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</si>
  <si>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</si>
  <si>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</si>
  <si>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</si>
  <si>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</si>
  <si>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</si>
  <si>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</si>
  <si>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</si>
  <si>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</si>
  <si>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</si>
  <si>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</si>
  <si>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</si>
  <si>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</si>
  <si>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</si>
  <si>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</si>
  <si>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</si>
  <si>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</si>
  <si>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</si>
  <si>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</si>
  <si>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</si>
  <si>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</si>
  <si>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</si>
  <si>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</si>
  <si>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</si>
  <si>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</si>
  <si>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</si>
  <si>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</si>
  <si>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</si>
  <si>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</si>
  <si>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</si>
  <si>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</si>
  <si>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</si>
  <si>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</si>
  <si>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</si>
  <si>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</si>
  <si>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</si>
  <si>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</si>
  <si>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</si>
  <si>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</si>
  <si>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</si>
  <si>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</si>
  <si>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</si>
  <si>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</si>
  <si>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</si>
  <si>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</si>
  <si>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</si>
  <si>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</si>
  <si>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</si>
  <si>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</si>
  <si>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</si>
  <si>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</si>
  <si>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</si>
  <si>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</si>
  <si>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</si>
  <si>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</si>
  <si>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</si>
  <si>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</si>
  <si>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</si>
  <si>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</si>
  <si>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</si>
  <si>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</si>
  <si>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</si>
  <si>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</si>
  <si>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</si>
  <si>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</si>
  <si>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</si>
  <si>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</si>
  <si>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</si>
  <si>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</si>
  <si>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</si>
  <si>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</si>
  <si>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</si>
  <si>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</si>
  <si>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</si>
  <si>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</si>
  <si>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</si>
  <si>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</si>
  <si>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</si>
  <si>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</si>
  <si>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</si>
  <si>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</si>
  <si>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</si>
  <si>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</si>
  <si>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</si>
  <si>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</si>
  <si>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</si>
  <si>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</si>
  <si>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</si>
  <si>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</si>
  <si>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</si>
  <si>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</si>
  <si>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</si>
  <si>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</si>
  <si>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</si>
  <si>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</si>
  <si>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</si>
  <si>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</si>
  <si>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</si>
  <si>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</si>
  <si>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</si>
  <si>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</si>
  <si>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</si>
  <si>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</si>
  <si>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</si>
  <si>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</si>
  <si>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</si>
  <si>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</si>
  <si>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</si>
  <si>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</si>
  <si>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</si>
  <si>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</si>
  <si>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</si>
  <si>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</si>
  <si>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</si>
  <si>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</si>
  <si>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</si>
  <si>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</si>
  <si>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</si>
  <si>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</si>
  <si>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</si>
  <si>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</si>
  <si>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</si>
  <si>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</si>
  <si>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</si>
  <si>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</si>
  <si>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</si>
  <si>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</si>
  <si>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</si>
  <si>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</si>
  <si>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</si>
  <si>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</si>
  <si>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</si>
  <si>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</si>
  <si>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</si>
  <si>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</si>
  <si>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</si>
  <si>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</si>
  <si>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</si>
  <si>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</si>
  <si>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</si>
  <si>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</si>
  <si>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</si>
  <si>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</si>
  <si>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</si>
  <si>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</si>
  <si>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</si>
  <si>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</si>
  <si>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</si>
  <si>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</si>
  <si>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</si>
  <si>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</si>
  <si>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</si>
  <si>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</si>
  <si>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</si>
  <si>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</si>
  <si>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</si>
  <si>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</si>
  <si>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</si>
  <si>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</si>
  <si>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</si>
  <si>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</si>
  <si>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</si>
  <si>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</si>
  <si>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</si>
  <si>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</si>
  <si>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</si>
  <si>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</si>
  <si>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</si>
  <si>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</si>
  <si>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</si>
  <si>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</si>
  <si>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</si>
  <si>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</si>
  <si>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</si>
  <si>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</si>
  <si>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</si>
  <si>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</si>
  <si>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</si>
  <si>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</si>
  <si>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</si>
  <si>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</si>
  <si>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</si>
  <si>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</si>
  <si>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</si>
  <si>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</si>
  <si>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</si>
  <si>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</si>
  <si>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</si>
  <si>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</si>
  <si>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</si>
  <si>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</si>
  <si>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</si>
  <si>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</si>
  <si>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</si>
  <si>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</si>
  <si>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</si>
  <si>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</si>
  <si>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</si>
  <si>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</si>
  <si>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</si>
  <si>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</si>
  <si>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</si>
  <si>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</si>
  <si>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</si>
  <si>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</si>
  <si>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</si>
  <si>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</si>
  <si>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</si>
  <si>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</si>
  <si>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</si>
  <si>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</si>
  <si>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</si>
  <si>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</si>
  <si>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</si>
  <si>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</si>
  <si>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</si>
  <si>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</si>
  <si>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</si>
  <si>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</si>
  <si>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</si>
  <si>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</si>
  <si>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</si>
  <si>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</si>
  <si>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</si>
  <si>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</si>
  <si>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</si>
  <si>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</si>
  <si>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</si>
  <si>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</si>
  <si>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</si>
  <si>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</si>
  <si>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</si>
  <si>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</si>
  <si>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</si>
  <si>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</si>
  <si>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</si>
  <si>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</si>
  <si>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</si>
  <si>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</si>
  <si>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</si>
  <si>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</si>
  <si>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</si>
  <si>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</si>
  <si>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</si>
  <si>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</si>
  <si>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</si>
  <si>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</si>
  <si>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</si>
  <si>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</si>
  <si>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</si>
  <si>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</si>
  <si>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</si>
  <si>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</si>
  <si>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</si>
  <si>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</si>
  <si>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</si>
  <si>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</si>
  <si>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</si>
  <si>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</si>
  <si>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</si>
  <si>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</si>
  <si>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</si>
  <si>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</si>
  <si>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</si>
  <si>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</si>
  <si>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</si>
  <si>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</si>
  <si>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</si>
  <si>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</si>
  <si>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</si>
  <si>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</si>
  <si>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</si>
  <si>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</si>
  <si>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</si>
  <si>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</si>
  <si>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</si>
  <si>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</si>
  <si>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</si>
  <si>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</si>
  <si>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</si>
  <si>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</si>
  <si>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</si>
  <si>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</si>
  <si>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</si>
  <si>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</si>
  <si>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</si>
  <si>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</si>
  <si>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</si>
  <si>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</si>
  <si>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</si>
  <si>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</si>
  <si>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</si>
  <si>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</si>
  <si>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</si>
  <si>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</si>
  <si>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</si>
  <si>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</si>
  <si>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</si>
  <si>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</si>
  <si>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</si>
  <si>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</si>
  <si>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</si>
  <si>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</si>
  <si>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</si>
  <si>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</si>
  <si>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</si>
  <si>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</si>
  <si>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</si>
  <si>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</si>
  <si>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</si>
  <si>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</si>
  <si>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</si>
  <si>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</si>
  <si>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</si>
  <si>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</si>
  <si>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</si>
  <si>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</si>
  <si>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</si>
  <si>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</si>
  <si>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</si>
  <si>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</si>
  <si>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</si>
  <si>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</si>
  <si>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</si>
  <si>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</si>
  <si>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</si>
  <si>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</si>
  <si>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</si>
  <si>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</si>
  <si>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</si>
  <si>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</si>
  <si>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</si>
  <si>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</si>
  <si>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</si>
  <si>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</si>
  <si>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</si>
  <si>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</si>
  <si>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</si>
  <si>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</si>
  <si>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</si>
  <si>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</si>
  <si>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</si>
  <si>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</si>
  <si>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</si>
  <si>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</si>
  <si>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</si>
  <si>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</si>
  <si>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</si>
  <si>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</si>
  <si>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</si>
  <si>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</si>
  <si>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</si>
  <si>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</si>
  <si>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</si>
  <si>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</si>
  <si>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</si>
  <si>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</si>
  <si>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</si>
  <si>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</si>
  <si>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</si>
  <si>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</si>
  <si>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</si>
  <si>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</si>
  <si>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</si>
  <si>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</si>
  <si>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</si>
  <si>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</si>
  <si>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</si>
  <si>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</si>
  <si>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</si>
  <si>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</si>
  <si>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</si>
  <si>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</si>
  <si>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</si>
  <si>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</si>
  <si>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</si>
  <si>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</si>
  <si>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</si>
  <si>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</si>
  <si>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</si>
  <si>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</si>
  <si>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</si>
  <si>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</si>
  <si>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</si>
  <si>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</si>
  <si>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</si>
  <si>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</si>
  <si>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</si>
  <si>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</si>
  <si>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</si>
  <si>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</si>
  <si>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</si>
  <si>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</si>
  <si>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</si>
  <si>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</si>
  <si>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</si>
  <si>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</si>
  <si>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</si>
  <si>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</si>
  <si>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</si>
  <si>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</si>
  <si>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</si>
  <si>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</si>
  <si>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</si>
  <si>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</si>
  <si>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</si>
  <si>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</si>
  <si>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</si>
  <si>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</si>
  <si>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</si>
  <si>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</si>
  <si>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</si>
  <si>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</si>
  <si>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</si>
  <si>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</si>
  <si>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</si>
  <si>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</si>
  <si>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</si>
  <si>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</si>
  <si>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</si>
  <si>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</si>
  <si>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</si>
  <si>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</si>
  <si>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</si>
  <si>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</si>
  <si>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</si>
  <si>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</si>
  <si>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</si>
  <si>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</si>
  <si>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</si>
  <si>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</si>
  <si>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</si>
  <si>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</si>
  <si>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</si>
  <si>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</si>
  <si>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</si>
  <si>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</si>
  <si>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</si>
  <si>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</si>
  <si>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</si>
  <si>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</si>
  <si>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</si>
  <si>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</si>
  <si>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</si>
  <si>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</si>
  <si>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</si>
  <si>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</si>
  <si>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</si>
  <si>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</si>
  <si>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</si>
  <si>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</si>
  <si>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</si>
  <si>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</si>
  <si>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</si>
  <si>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</si>
  <si>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</si>
  <si>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</si>
  <si>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</si>
  <si>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</si>
  <si>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</si>
  <si>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</si>
  <si>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</si>
  <si>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</si>
  <si>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</si>
  <si>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</si>
  <si>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</si>
  <si>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</si>
  <si>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</si>
  <si>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</si>
  <si>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</si>
  <si>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</si>
  <si>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</si>
  <si>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</si>
  <si>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</si>
  <si>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</si>
  <si>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</si>
  <si>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</si>
  <si>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</si>
  <si>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</si>
  <si>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</si>
  <si>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</si>
  <si>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</si>
  <si>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</si>
  <si>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</si>
  <si>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</si>
  <si>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</si>
  <si>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</si>
  <si>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</si>
  <si>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</si>
  <si>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</si>
  <si>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</si>
  <si>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</si>
  <si>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</si>
  <si>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</si>
  <si>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</si>
  <si>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</si>
  <si>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</si>
  <si>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</si>
  <si>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</si>
  <si>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</si>
  <si>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</si>
  <si>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</si>
  <si>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</si>
  <si>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</si>
  <si>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</si>
  <si>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</si>
  <si>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</si>
  <si>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</si>
  <si>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</si>
  <si>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</si>
  <si>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</si>
  <si>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</si>
  <si>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</si>
  <si>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</si>
  <si>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</si>
  <si>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</si>
  <si>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</si>
  <si>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</si>
  <si>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</si>
  <si>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</si>
  <si>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</si>
  <si>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</si>
  <si>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</si>
  <si>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</si>
  <si>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</si>
  <si>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</si>
  <si>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</si>
  <si>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</si>
  <si>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</si>
  <si>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</si>
  <si>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</si>
  <si>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</si>
  <si>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</si>
  <si>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</si>
  <si>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</si>
  <si>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</si>
  <si>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</si>
  <si>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</si>
  <si>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</si>
  <si>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</si>
  <si>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</si>
  <si>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</si>
  <si>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</si>
  <si>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</si>
  <si>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</si>
  <si>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</si>
  <si>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</si>
  <si>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</si>
  <si>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</si>
  <si>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</si>
  <si>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</si>
  <si>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</si>
  <si>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</si>
  <si>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</si>
  <si>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</si>
  <si>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</si>
  <si>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</si>
  <si>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</si>
  <si>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</si>
  <si>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</si>
  <si>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</si>
  <si>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</si>
  <si>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</si>
  <si>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</si>
  <si>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</si>
  <si>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</si>
  <si>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</si>
  <si>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</si>
  <si>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</si>
  <si>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</si>
  <si>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</si>
  <si>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</si>
  <si>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</si>
  <si>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</si>
  <si>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</si>
  <si>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</si>
  <si>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</si>
  <si>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</si>
  <si>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</si>
  <si>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</si>
  <si>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</si>
  <si>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</si>
  <si>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</si>
  <si>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</si>
  <si>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</si>
  <si>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</si>
  <si>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</si>
  <si>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</si>
  <si>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</si>
  <si>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</si>
  <si>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</si>
  <si>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</si>
  <si>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</si>
  <si>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</si>
  <si>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</si>
  <si>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</si>
  <si>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</si>
  <si>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</si>
  <si>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</si>
  <si>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</si>
  <si>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</si>
  <si>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</si>
  <si>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</si>
  <si>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</si>
  <si>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</si>
  <si>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</si>
  <si>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</si>
  <si>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</si>
  <si>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</si>
  <si>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</si>
  <si>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</si>
  <si>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</si>
  <si>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</si>
  <si>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</si>
  <si>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</si>
  <si>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</si>
  <si>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</si>
  <si>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</si>
  <si>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</si>
  <si>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</si>
  <si>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</si>
  <si>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</si>
  <si>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</si>
  <si>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</si>
  <si>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</si>
  <si>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</si>
  <si>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</si>
  <si>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</si>
  <si>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</si>
  <si>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</si>
  <si>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</si>
  <si>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</si>
  <si>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</si>
  <si>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</si>
  <si>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</si>
  <si>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</si>
  <si>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</si>
  <si>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</si>
  <si>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</si>
  <si>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</si>
  <si>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</si>
  <si>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</si>
  <si>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</si>
  <si>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</si>
  <si>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</si>
  <si>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</si>
  <si>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</si>
  <si>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</si>
  <si>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</si>
  <si>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</si>
  <si>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</si>
  <si>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</si>
  <si>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</si>
  <si>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</si>
  <si>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</si>
  <si>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</si>
  <si>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</si>
  <si>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</si>
  <si>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</si>
  <si>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</si>
  <si>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</si>
  <si>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</si>
  <si>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</si>
  <si>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</si>
  <si>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</si>
  <si>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</si>
  <si>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</si>
  <si>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</si>
  <si>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</si>
  <si>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</si>
  <si>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</si>
  <si>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</si>
  <si>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</si>
  <si>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</si>
  <si>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</si>
  <si>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</si>
  <si>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</si>
  <si>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</si>
  <si>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</si>
  <si>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</si>
  <si>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</si>
  <si>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</si>
  <si>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</si>
  <si>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</si>
  <si>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</si>
  <si>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</si>
  <si>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</si>
  <si>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</si>
  <si>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</si>
  <si>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</si>
  <si>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</si>
  <si>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</si>
  <si>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</si>
  <si>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</si>
  <si>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</si>
  <si>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</si>
  <si>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</si>
  <si>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</si>
  <si>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</si>
  <si>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</si>
  <si>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</si>
  <si>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</si>
  <si>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</si>
  <si>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</si>
  <si>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</si>
  <si>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</si>
  <si>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</si>
  <si>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</si>
  <si>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</si>
  <si>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</si>
  <si>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</si>
  <si>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</si>
  <si>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</si>
  <si>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</si>
  <si>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</si>
  <si>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</si>
  <si>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</si>
  <si>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</si>
  <si>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</si>
  <si>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</si>
  <si>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</si>
  <si>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</si>
  <si>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</si>
  <si>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</si>
  <si>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</si>
  <si>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</si>
  <si>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</si>
  <si>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</si>
  <si>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</si>
  <si>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</si>
  <si>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</si>
  <si>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</si>
  <si>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</si>
  <si>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</si>
  <si>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</si>
  <si>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</si>
  <si>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</si>
  <si>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</si>
  <si>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</si>
  <si>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</si>
  <si>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</si>
  <si>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</si>
  <si>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</si>
  <si>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</si>
  <si>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</si>
  <si>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</si>
  <si>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</si>
  <si>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</si>
  <si>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</si>
  <si>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</si>
  <si>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</si>
  <si>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</si>
  <si>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</si>
  <si>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</si>
  <si>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</si>
  <si>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</si>
  <si>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</si>
  <si>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</si>
  <si>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</si>
  <si>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</si>
  <si>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</si>
  <si>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</si>
  <si>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</si>
  <si>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</si>
  <si>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</si>
  <si>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</si>
  <si>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</si>
  <si>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</si>
  <si>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</si>
  <si>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</si>
  <si>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</si>
  <si>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</si>
  <si>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</si>
  <si>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</si>
  <si>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</si>
  <si>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</si>
  <si>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</si>
  <si>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</si>
  <si>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</si>
  <si>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</si>
  <si>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</si>
  <si>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</si>
  <si>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</si>
  <si>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</si>
  <si>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</si>
  <si>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</si>
  <si>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</si>
  <si>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</si>
  <si>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</si>
  <si>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</si>
  <si>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</si>
  <si>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</si>
  <si>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</si>
  <si>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</si>
  <si>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</si>
  <si>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</si>
  <si>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</si>
  <si>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</si>
  <si>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</si>
  <si>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</si>
  <si>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</si>
  <si>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</si>
  <si>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</si>
  <si>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</si>
  <si>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</si>
  <si>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</si>
  <si>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</si>
  <si>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</si>
  <si>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</si>
  <si>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</si>
  <si>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</si>
  <si>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</si>
  <si>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</si>
  <si>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</si>
  <si>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</si>
  <si>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</si>
  <si>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</si>
  <si>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</si>
  <si>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</si>
  <si>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</si>
  <si>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</si>
  <si>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</si>
  <si>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</si>
  <si>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</si>
  <si>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</si>
  <si>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</si>
  <si>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</si>
  <si>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</si>
  <si>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</si>
  <si>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</si>
  <si>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</si>
  <si>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</si>
  <si>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</si>
  <si>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</si>
  <si>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</si>
  <si>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</si>
  <si>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</si>
  <si>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</si>
  <si>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</si>
  <si>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</si>
  <si>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</si>
  <si>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</si>
  <si>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</si>
  <si>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</si>
  <si>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</si>
  <si>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</si>
  <si>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</si>
  <si>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</si>
  <si>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</si>
  <si>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</si>
  <si>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</si>
  <si>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</si>
  <si>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</si>
  <si>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</si>
  <si>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</si>
  <si>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</si>
  <si>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</si>
  <si>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</si>
  <si>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</si>
  <si>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</si>
  <si>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</si>
  <si>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</si>
  <si>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</si>
  <si>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</si>
  <si>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</si>
  <si>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</si>
  <si>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</si>
  <si>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</si>
  <si>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</si>
  <si>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</si>
  <si>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</si>
  <si>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</si>
  <si>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</si>
  <si>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</si>
  <si>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</si>
  <si>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</si>
  <si>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</si>
  <si>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</si>
  <si>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</si>
  <si>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</si>
  <si>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</si>
  <si>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</si>
  <si>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</si>
  <si>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</si>
  <si>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</si>
  <si>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</si>
  <si>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</si>
  <si>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</si>
  <si>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</si>
  <si>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</si>
  <si>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</si>
  <si>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</si>
  <si>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</si>
  <si>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</si>
  <si>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</si>
  <si>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</si>
  <si>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</si>
  <si>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</si>
  <si>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</si>
  <si>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</si>
  <si>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</si>
  <si>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</si>
  <si>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</si>
  <si>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</si>
  <si>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</si>
  <si>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</si>
  <si>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</si>
  <si>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</si>
  <si>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</si>
  <si>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</si>
  <si>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</si>
  <si>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</si>
  <si>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</si>
  <si>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</si>
  <si>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</si>
  <si>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</si>
  <si>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</si>
  <si>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</si>
  <si>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</si>
  <si>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</si>
  <si>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</si>
  <si>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</si>
  <si>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</si>
  <si>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</si>
  <si>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</si>
  <si>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</si>
  <si>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</si>
  <si>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</si>
  <si>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</si>
  <si>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</si>
  <si>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</si>
  <si>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</si>
  <si>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</si>
  <si>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</si>
  <si>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</si>
  <si>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</si>
  <si>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</si>
  <si>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</si>
  <si>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</si>
  <si>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</si>
  <si>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</si>
  <si>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</si>
  <si>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</si>
  <si>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</si>
  <si>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</si>
  <si>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</si>
  <si>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</si>
  <si>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</si>
  <si>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</si>
  <si>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</si>
  <si>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</si>
  <si>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</si>
  <si>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</si>
  <si>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</si>
  <si>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</si>
  <si>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</si>
  <si>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</si>
  <si>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</si>
  <si>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</si>
  <si>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</si>
  <si>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</si>
  <si>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</si>
  <si>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</si>
  <si>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</si>
  <si>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</si>
  <si>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</si>
  <si>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</si>
  <si>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</si>
  <si>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</si>
  <si>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</si>
  <si>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</si>
  <si>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</si>
  <si>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</si>
  <si>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</si>
  <si>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</si>
  <si>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</si>
  <si>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</si>
  <si>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</si>
  <si>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</si>
  <si>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</si>
  <si>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</si>
  <si>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</si>
  <si>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</si>
  <si>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</si>
  <si>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</si>
  <si>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</si>
  <si>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</si>
  <si>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</si>
  <si>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</si>
  <si>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</si>
  <si>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</si>
  <si>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</si>
  <si>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</si>
  <si>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</si>
  <si>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</si>
  <si>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</si>
  <si>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</si>
  <si>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</si>
  <si>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</si>
  <si>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</si>
  <si>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</si>
  <si>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</si>
  <si>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</si>
  <si>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</si>
  <si>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</si>
  <si>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</si>
  <si>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</si>
  <si>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</si>
  <si>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</si>
  <si>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</si>
  <si>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</si>
  <si>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</si>
  <si>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</si>
  <si>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</si>
  <si>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</si>
  <si>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</si>
  <si>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</si>
  <si>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</si>
  <si>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</si>
  <si>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</si>
  <si>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</si>
  <si>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</si>
  <si>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</si>
  <si>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</si>
  <si>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</si>
  <si>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</si>
  <si>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</si>
  <si>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</si>
  <si>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</si>
  <si>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</si>
  <si>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</si>
  <si>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</si>
  <si>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</si>
  <si>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</si>
  <si>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</si>
  <si>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</si>
  <si>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</si>
  <si>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</si>
  <si>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</si>
  <si>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</si>
  <si>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</si>
  <si>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</si>
  <si>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</si>
  <si>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</si>
  <si>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</si>
  <si>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</si>
  <si>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</si>
  <si>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</si>
  <si>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</si>
  <si>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</si>
  <si>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</si>
  <si>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</si>
  <si>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</si>
  <si>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</si>
  <si>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</si>
  <si>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</si>
  <si>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</si>
  <si>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</si>
  <si>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</si>
  <si>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</si>
  <si>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</si>
  <si>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</si>
  <si>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</si>
  <si>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</si>
  <si>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</si>
  <si>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</si>
  <si>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</si>
  <si>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</si>
  <si>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</si>
  <si>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</si>
  <si>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</si>
  <si>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</si>
  <si>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</si>
  <si>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</si>
  <si>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</si>
  <si>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</si>
  <si>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</si>
  <si>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</si>
  <si>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</si>
  <si>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</si>
  <si>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</si>
  <si>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</si>
  <si>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</si>
  <si>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</si>
  <si>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</si>
  <si>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</si>
  <si>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</si>
  <si>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</si>
  <si>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</si>
  <si>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</si>
  <si>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</si>
  <si>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</si>
  <si>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</si>
  <si>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</si>
  <si>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</si>
  <si>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</si>
  <si>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</si>
  <si>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</si>
  <si>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</si>
  <si>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</si>
  <si>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</si>
  <si>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</si>
  <si>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</si>
  <si>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</si>
  <si>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</si>
  <si>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</si>
  <si>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</si>
  <si>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</si>
  <si>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</si>
  <si>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</si>
  <si>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</si>
  <si>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</si>
  <si>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</si>
  <si>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</si>
  <si>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</si>
  <si>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</si>
  <si>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</si>
  <si>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</si>
  <si>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</si>
  <si>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</si>
  <si>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</si>
  <si>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</si>
  <si>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</si>
  <si>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</si>
  <si>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</si>
  <si>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</si>
  <si>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</si>
  <si>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</si>
  <si>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</si>
  <si>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</si>
  <si>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</si>
  <si>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</si>
  <si>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</si>
  <si>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</si>
  <si>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</si>
  <si>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</si>
  <si>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</si>
  <si>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</si>
  <si>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</si>
  <si>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</si>
  <si>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</si>
  <si>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</si>
  <si>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</si>
  <si>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</si>
  <si>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</si>
  <si>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</si>
  <si>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</si>
  <si>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</si>
  <si>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</si>
  <si>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</si>
  <si>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</si>
  <si>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</si>
  <si>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</si>
  <si>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</si>
  <si>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</si>
  <si>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</si>
  <si>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</si>
  <si>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</si>
  <si>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</si>
  <si>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</si>
  <si>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</si>
  <si>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</si>
  <si>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</si>
  <si>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</si>
  <si>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</si>
  <si>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</si>
  <si>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</si>
  <si>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</si>
  <si>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</si>
  <si>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</si>
  <si>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</si>
  <si>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</si>
  <si>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</si>
  <si>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</si>
  <si>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</si>
  <si>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</si>
  <si>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</si>
  <si>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</si>
  <si>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</si>
  <si>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</si>
  <si>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</si>
  <si>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</si>
  <si>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</si>
  <si>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</si>
  <si>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</si>
  <si>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</si>
  <si>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</si>
  <si>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</si>
  <si>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</si>
  <si>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</si>
  <si>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</si>
  <si>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</si>
  <si>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</si>
  <si>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</si>
  <si>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</si>
  <si>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</si>
  <si>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</si>
  <si>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</si>
  <si>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</si>
  <si>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</si>
  <si>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</si>
  <si>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</si>
  <si>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</si>
  <si>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</si>
  <si>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</si>
  <si>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</si>
  <si>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</si>
  <si>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</si>
  <si>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</si>
  <si>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</si>
  <si>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</si>
  <si>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</si>
  <si>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</si>
  <si>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</si>
  <si>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</si>
  <si>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</si>
  <si>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</si>
  <si>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</si>
  <si>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</si>
  <si>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</si>
  <si>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</si>
  <si>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</si>
  <si>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</si>
  <si>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</si>
  <si>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</si>
  <si>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</si>
  <si>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</si>
  <si>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</si>
  <si>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</si>
  <si>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</si>
  <si>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</si>
  <si>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</si>
  <si>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</si>
  <si>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</si>
  <si>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</si>
  <si>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</si>
  <si>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</si>
  <si>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</si>
  <si>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</si>
  <si>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</si>
  <si>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</si>
  <si>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</si>
  <si>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</si>
  <si>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</si>
  <si>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</si>
  <si>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</si>
  <si>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</si>
  <si>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</si>
  <si>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</si>
  <si>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</si>
  <si>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</si>
  <si>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</si>
  <si>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</si>
  <si>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</si>
  <si>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</si>
  <si>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</si>
  <si>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</si>
  <si>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</si>
  <si>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</si>
  <si>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</si>
  <si>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</si>
  <si>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</si>
  <si>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</si>
  <si>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</si>
  <si>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</si>
  <si>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</si>
  <si>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</si>
  <si>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</si>
  <si>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</si>
  <si>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</si>
  <si>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</si>
  <si>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</si>
  <si>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</si>
  <si>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</si>
  <si>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</si>
  <si>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</si>
  <si>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</si>
  <si>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</si>
  <si>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</si>
  <si>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</si>
  <si>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</si>
  <si>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</si>
  <si>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</si>
  <si>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</si>
  <si>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</si>
  <si>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</si>
  <si>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</si>
  <si>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</si>
  <si>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</si>
  <si>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</si>
  <si>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</si>
  <si>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</si>
  <si>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</si>
  <si>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</si>
  <si>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</si>
  <si>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</si>
  <si>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</si>
  <si>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</si>
  <si>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</si>
  <si>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</si>
  <si>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</si>
  <si>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</si>
  <si>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</si>
  <si>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</si>
  <si>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</si>
  <si>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</si>
  <si>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</si>
  <si>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</si>
  <si>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</si>
  <si>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</si>
  <si>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</si>
  <si>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</si>
  <si>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</si>
  <si>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</si>
  <si>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</si>
  <si>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</si>
  <si>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</si>
  <si>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</si>
  <si>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</si>
  <si>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</si>
  <si>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</si>
  <si>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</si>
  <si>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</si>
  <si>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</si>
  <si>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</si>
  <si>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</si>
  <si>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</si>
  <si>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</si>
  <si>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</si>
  <si>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</si>
  <si>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</si>
  <si>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</si>
  <si>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</si>
  <si>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</si>
  <si>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</si>
  <si>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</si>
  <si>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</si>
  <si>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</si>
  <si>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</si>
  <si>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</si>
  <si>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</si>
  <si>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</si>
  <si>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</si>
  <si>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</si>
  <si>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</si>
  <si>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</si>
  <si>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</si>
  <si>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</si>
  <si>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</si>
  <si>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</si>
  <si>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</si>
  <si>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</si>
  <si>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</si>
  <si>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</si>
  <si>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</si>
  <si>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</si>
  <si>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</si>
  <si>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</si>
  <si>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</si>
  <si>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</si>
  <si>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</si>
  <si>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</si>
  <si>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</si>
  <si>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</si>
  <si>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</si>
  <si>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</si>
  <si>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</si>
  <si>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</si>
  <si>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</si>
  <si>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</si>
  <si>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</si>
  <si>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</si>
  <si>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</si>
  <si>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</si>
  <si>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</si>
  <si>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</si>
  <si>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</si>
  <si>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</si>
  <si>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</si>
  <si>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</si>
  <si>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</si>
  <si>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</si>
  <si>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</si>
  <si>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</si>
  <si>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</si>
  <si>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</si>
  <si>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</si>
  <si>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</si>
  <si>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</si>
  <si>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</si>
  <si>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</si>
  <si>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</si>
  <si>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</si>
  <si>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</si>
  <si>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</si>
  <si>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</si>
  <si>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</si>
  <si>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</si>
  <si>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</si>
  <si>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</si>
  <si>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</si>
  <si>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</si>
  <si>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</si>
  <si>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</si>
  <si>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</si>
  <si>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</si>
  <si>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</si>
  <si>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</si>
  <si>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</si>
  <si>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</si>
  <si>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</si>
  <si>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</si>
  <si>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</si>
  <si>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</si>
  <si>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</si>
  <si>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</si>
  <si>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</si>
  <si>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</si>
  <si>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</si>
  <si>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</si>
  <si>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</si>
  <si>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</si>
  <si>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</si>
  <si>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</si>
  <si>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</si>
  <si>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</si>
  <si>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</si>
  <si>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</si>
  <si>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</si>
  <si>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</si>
  <si>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</si>
  <si>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</si>
  <si>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</si>
  <si>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</si>
  <si>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</si>
  <si>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</si>
  <si>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</si>
  <si>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</si>
  <si>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</si>
  <si>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</si>
  <si>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</si>
  <si>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</si>
  <si>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</si>
  <si>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</si>
  <si>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</si>
  <si>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</si>
  <si>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</si>
  <si>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</si>
  <si>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</si>
  <si>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</si>
  <si>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</si>
  <si>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</si>
  <si>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</si>
  <si>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</si>
  <si>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</si>
  <si>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</si>
  <si>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</si>
  <si>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</si>
  <si>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</si>
  <si>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</si>
  <si>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</si>
  <si>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</si>
  <si>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</si>
  <si>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</si>
  <si>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</si>
  <si>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</si>
  <si>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</si>
  <si>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</si>
  <si>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</si>
  <si>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</si>
  <si>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</si>
  <si>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</si>
  <si>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</si>
  <si>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</si>
  <si>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</si>
  <si>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</si>
  <si>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</si>
  <si>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</si>
  <si>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</si>
  <si>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</si>
  <si>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</si>
  <si>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</si>
  <si>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</si>
  <si>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</si>
  <si>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</si>
  <si>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</si>
  <si>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</si>
  <si>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</si>
  <si>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</si>
  <si>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</si>
  <si>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</si>
  <si>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</si>
  <si>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</si>
  <si>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</si>
  <si>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</si>
  <si>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</si>
  <si>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</si>
  <si>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</si>
  <si>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</si>
  <si>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</si>
  <si>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</si>
  <si>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</si>
  <si>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</si>
  <si>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</si>
  <si>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</si>
  <si>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</si>
  <si>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</si>
  <si>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</si>
  <si>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</si>
  <si>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</si>
  <si>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</si>
  <si>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</si>
  <si>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</si>
  <si>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</si>
  <si>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</si>
  <si>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</si>
  <si>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</si>
  <si>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</si>
  <si>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</si>
  <si>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</si>
  <si>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</si>
  <si>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</si>
  <si>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</si>
  <si>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</si>
  <si>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</si>
  <si>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</si>
  <si>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</si>
  <si>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</si>
  <si>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</si>
  <si>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</si>
  <si>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</si>
  <si>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</si>
  <si>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</si>
  <si>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</si>
  <si>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</si>
  <si>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</si>
  <si>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</si>
  <si>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</si>
  <si>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</si>
  <si>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</si>
  <si>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</si>
  <si>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</si>
  <si>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</si>
  <si>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</si>
  <si>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</si>
  <si>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</si>
  <si>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</si>
  <si>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</si>
  <si>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</si>
  <si>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</si>
  <si>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</si>
  <si>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</si>
  <si>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</si>
  <si>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</si>
  <si>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</si>
  <si>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</si>
  <si>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</si>
  <si>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</si>
  <si>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</si>
  <si>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</si>
  <si>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</si>
  <si>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</si>
  <si>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</si>
  <si>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</si>
  <si>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</si>
  <si>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</si>
  <si>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</si>
  <si>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</si>
  <si>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</si>
  <si>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</si>
  <si>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</si>
  <si>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</si>
  <si>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</si>
  <si>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</si>
  <si>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</si>
  <si>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</si>
  <si>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</si>
  <si>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</si>
  <si>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</si>
  <si>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</si>
  <si>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</si>
  <si>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</si>
  <si>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</si>
  <si>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</si>
  <si>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</si>
  <si>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</si>
  <si>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</si>
  <si>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</si>
  <si>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</si>
  <si>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</si>
  <si>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</si>
  <si>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</si>
  <si>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</si>
  <si>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</si>
  <si>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</si>
  <si>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</si>
  <si>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</si>
  <si>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</si>
  <si>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</si>
  <si>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</si>
  <si>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</si>
  <si>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</si>
  <si>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</si>
  <si>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</si>
  <si>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</si>
  <si>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</si>
  <si>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</si>
  <si>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</si>
  <si>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</si>
  <si>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</si>
  <si>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</si>
  <si>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</si>
  <si>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</si>
  <si>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</si>
  <si>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</si>
  <si>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</si>
  <si>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</si>
  <si>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</si>
  <si>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</si>
  <si>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</si>
  <si>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</si>
  <si>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</si>
  <si>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</si>
  <si>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</si>
  <si>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</si>
  <si>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</si>
  <si>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</si>
  <si>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</si>
  <si>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</si>
  <si>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</si>
  <si>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</si>
  <si>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</si>
  <si>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</si>
  <si>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</si>
  <si>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</si>
  <si>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</si>
  <si>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</si>
  <si>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</si>
  <si>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</si>
  <si>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</si>
  <si>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</si>
  <si>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</si>
  <si>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</si>
  <si>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</si>
  <si>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</si>
  <si>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</si>
  <si>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</si>
  <si>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</si>
  <si>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</si>
  <si>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</si>
  <si>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</si>
  <si>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</si>
  <si>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</si>
  <si>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</si>
  <si>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</si>
  <si>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</si>
  <si>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</si>
  <si>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</si>
  <si>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</si>
  <si>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</si>
  <si>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</si>
  <si>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</si>
  <si>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</si>
  <si>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</si>
  <si>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</si>
  <si>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</si>
  <si>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</si>
  <si>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</si>
  <si>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</si>
  <si>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</si>
  <si>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</si>
  <si>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</si>
  <si>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</si>
  <si>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</si>
  <si>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</si>
  <si>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</si>
  <si>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</si>
  <si>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</si>
  <si>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</si>
  <si>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</si>
  <si>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</si>
  <si>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</si>
  <si>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</si>
  <si>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</si>
  <si>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</si>
  <si>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</si>
  <si>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</si>
  <si>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</si>
  <si>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</si>
  <si>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</si>
  <si>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</si>
  <si>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</si>
  <si>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</si>
  <si>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</si>
  <si>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</si>
  <si>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</si>
  <si>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</si>
  <si>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</si>
  <si>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</si>
  <si>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</si>
  <si>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</si>
  <si>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</si>
  <si>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</si>
  <si>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</si>
  <si>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</si>
  <si>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</si>
  <si>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</si>
  <si>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</si>
  <si>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</si>
  <si>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</si>
  <si>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</si>
  <si>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</si>
  <si>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</si>
  <si>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</si>
  <si>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</si>
  <si>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</si>
  <si>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</si>
  <si>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</si>
  <si>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</si>
  <si>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</si>
  <si>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</si>
  <si>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</si>
  <si>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</si>
  <si>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</si>
  <si>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</si>
  <si>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</si>
  <si>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</si>
  <si>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</si>
  <si>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</si>
  <si>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</si>
  <si>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</si>
  <si>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</si>
  <si>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</si>
  <si>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</si>
  <si>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</si>
  <si>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</si>
  <si>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</si>
  <si>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</si>
  <si>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</si>
  <si>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</si>
  <si>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</si>
  <si>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</si>
  <si>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</si>
  <si>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</si>
  <si>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</si>
  <si>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</si>
  <si>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</si>
  <si>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</si>
  <si>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</si>
  <si>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</si>
  <si>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</si>
  <si>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</si>
  <si>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</si>
  <si>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</si>
  <si>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</si>
  <si>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</si>
  <si>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</si>
  <si>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</si>
  <si>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</si>
  <si>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</si>
  <si>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</si>
  <si>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</si>
  <si>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</si>
  <si>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</si>
  <si>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</si>
  <si>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</si>
  <si>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</si>
  <si>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</si>
  <si>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</si>
  <si>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</si>
  <si>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</si>
  <si>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</si>
  <si>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</si>
  <si>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</si>
  <si>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</si>
  <si>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</si>
  <si>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</si>
  <si>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</si>
  <si>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</si>
  <si>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</si>
  <si>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</si>
  <si>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</si>
  <si>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</si>
  <si>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</si>
  <si>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</si>
  <si>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</si>
  <si>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</si>
  <si>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</si>
  <si>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</si>
  <si>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</si>
  <si>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</si>
  <si>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</si>
  <si>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</si>
  <si>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</si>
  <si>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</si>
  <si>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</si>
  <si>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</si>
  <si>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</si>
  <si>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</si>
  <si>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</si>
  <si>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</si>
  <si>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</si>
  <si>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</si>
  <si>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</si>
  <si>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</si>
  <si>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</si>
  <si>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</si>
  <si>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</si>
  <si>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</si>
  <si>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</si>
  <si>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</si>
  <si>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</si>
  <si>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</si>
  <si>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</si>
  <si>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</si>
  <si>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</si>
  <si>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</si>
  <si>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</si>
  <si>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</si>
  <si>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</si>
  <si>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</si>
  <si>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</si>
  <si>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</si>
  <si>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</si>
  <si>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</si>
  <si>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</si>
  <si>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</si>
  <si>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</si>
  <si>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</si>
  <si>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</si>
  <si>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</si>
  <si>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</si>
  <si>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</si>
  <si>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</si>
  <si>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</si>
  <si>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</si>
  <si>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</si>
  <si>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</si>
  <si>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</si>
  <si>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</si>
  <si>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</si>
  <si>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</si>
  <si>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</si>
  <si>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</si>
  <si>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</si>
  <si>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</si>
  <si>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</si>
  <si>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</si>
  <si>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</si>
  <si>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</si>
  <si>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</si>
  <si>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</si>
  <si>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</si>
  <si>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</si>
  <si>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</si>
  <si>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</si>
  <si>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</si>
  <si>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</si>
  <si>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</si>
  <si>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</si>
  <si>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</si>
  <si>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</si>
  <si>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</si>
  <si>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</si>
  <si>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</si>
  <si>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</si>
  <si>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</si>
  <si>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</si>
  <si>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</si>
  <si>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</si>
  <si>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</si>
  <si>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</si>
  <si>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</si>
  <si>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</si>
  <si>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</si>
  <si>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</si>
  <si>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</si>
  <si>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</si>
  <si>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</si>
  <si>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</si>
  <si>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</si>
  <si>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</si>
  <si>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</si>
  <si>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</si>
  <si>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</si>
  <si>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</si>
  <si>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</si>
  <si>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</si>
  <si>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</si>
  <si>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</si>
  <si>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</si>
  <si>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</si>
  <si>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</si>
  <si>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</si>
  <si>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</si>
  <si>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</si>
  <si>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</si>
  <si>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</si>
  <si>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</si>
  <si>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</si>
  <si>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</si>
  <si>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</si>
  <si>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</si>
  <si>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</si>
  <si>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</si>
  <si>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</si>
  <si>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</si>
  <si>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</si>
  <si>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</si>
  <si>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</si>
  <si>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</si>
  <si>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</si>
  <si>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</si>
  <si>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</si>
  <si>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</si>
  <si>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</si>
  <si>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</si>
  <si>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</si>
  <si>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</si>
  <si>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</si>
  <si>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</si>
  <si>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</si>
  <si>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</si>
  <si>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</si>
  <si>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</si>
  <si>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</si>
  <si>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</si>
  <si>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</si>
  <si>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</si>
  <si>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</si>
  <si>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</si>
  <si>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</si>
  <si>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</si>
  <si>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</si>
  <si>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</si>
  <si>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</si>
  <si>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</si>
  <si>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</si>
  <si>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</si>
  <si>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</si>
  <si>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</si>
  <si>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</si>
  <si>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</si>
  <si>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</si>
  <si>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</si>
  <si>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</si>
  <si>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</si>
  <si>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</si>
  <si>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</si>
  <si>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</si>
  <si>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</si>
  <si>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</si>
  <si>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</si>
  <si>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</si>
  <si>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</si>
  <si>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</si>
  <si>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</si>
  <si>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</si>
  <si>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</si>
  <si>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</si>
  <si>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</si>
  <si>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</si>
  <si>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</si>
  <si>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</si>
  <si>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</si>
  <si>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</si>
  <si>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</si>
  <si>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</si>
  <si>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</si>
  <si>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</si>
  <si>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</si>
  <si>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</si>
  <si>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</si>
  <si>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</si>
  <si>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</si>
  <si>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</si>
  <si>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</si>
  <si>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</si>
  <si>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</si>
  <si>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</si>
  <si>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</si>
  <si>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</si>
  <si>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</si>
  <si>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</si>
  <si>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</si>
  <si>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</si>
  <si>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</si>
  <si>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</si>
  <si>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</si>
  <si>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</si>
  <si>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</si>
  <si>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</si>
  <si>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</si>
  <si>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</si>
  <si>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</si>
  <si>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</si>
  <si>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</si>
  <si>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</si>
  <si>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</si>
  <si>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</si>
  <si>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</si>
  <si>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</si>
  <si>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</si>
  <si>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</si>
  <si>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</si>
  <si>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</si>
  <si>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</si>
  <si>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</si>
  <si>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</si>
  <si>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</si>
  <si>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</si>
  <si>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</si>
  <si>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</si>
  <si>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</si>
  <si>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</si>
  <si>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</si>
  <si>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</si>
  <si>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</si>
  <si>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</si>
  <si>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</si>
  <si>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</si>
  <si>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</si>
  <si>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</si>
  <si>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</si>
  <si>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</si>
  <si>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</si>
  <si>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</si>
  <si>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</si>
  <si>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</si>
  <si>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</si>
  <si>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</si>
  <si>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</si>
  <si>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</si>
  <si>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</si>
  <si>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</si>
  <si>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</si>
  <si>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</si>
  <si>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</si>
  <si>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</si>
  <si>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</si>
  <si>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</si>
  <si>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</si>
  <si>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</si>
  <si>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</si>
  <si>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</si>
  <si>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</si>
  <si>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</si>
  <si>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</si>
  <si>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</si>
  <si>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</si>
  <si>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</si>
  <si>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</si>
  <si>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</si>
  <si>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</si>
  <si>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</si>
  <si>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</si>
  <si>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</si>
  <si>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</si>
  <si>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</si>
  <si>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</si>
  <si>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</si>
  <si>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</si>
  <si>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</si>
  <si>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</si>
  <si>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</si>
  <si>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</si>
  <si>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</si>
  <si>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</si>
  <si>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</si>
  <si>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</si>
  <si>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</si>
  <si>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</si>
  <si>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</si>
  <si>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</si>
  <si>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</si>
  <si>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</si>
  <si>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</si>
  <si>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</si>
  <si>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</si>
  <si>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</si>
  <si>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</si>
  <si>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</si>
  <si>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</si>
  <si>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</si>
  <si>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</si>
  <si>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</si>
  <si>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</si>
  <si>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</si>
  <si>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</si>
  <si>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</si>
  <si>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</si>
  <si>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</si>
  <si>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</si>
  <si>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</si>
  <si>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</si>
  <si>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</si>
  <si>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</si>
  <si>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</si>
  <si>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</si>
  <si>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</si>
  <si>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</si>
  <si>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</si>
  <si>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</si>
  <si>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</si>
  <si>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</si>
  <si>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</si>
  <si>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</si>
  <si>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</si>
  <si>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</si>
  <si>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</si>
  <si>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</si>
  <si>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</si>
  <si>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</si>
  <si>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</si>
  <si>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</si>
  <si>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</si>
  <si>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</si>
  <si>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</si>
  <si>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</si>
  <si>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</si>
  <si>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</si>
  <si>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</si>
  <si>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</si>
  <si>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</si>
  <si>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</si>
  <si>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</si>
  <si>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</si>
  <si>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</si>
  <si>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</si>
  <si>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</si>
  <si>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</si>
  <si>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</si>
  <si>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</si>
  <si>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</si>
  <si>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</si>
  <si>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</si>
  <si>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</si>
  <si>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</si>
  <si>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</si>
  <si>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</si>
  <si>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</si>
  <si>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</si>
  <si>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</si>
  <si>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</si>
  <si>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</si>
  <si>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</si>
  <si>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</si>
  <si>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</si>
  <si>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</si>
  <si>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</si>
  <si>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</si>
  <si>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</si>
  <si>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</si>
  <si>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</si>
  <si>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</si>
  <si>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</si>
  <si>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</si>
  <si>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</si>
  <si>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</si>
  <si>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</si>
  <si>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</si>
  <si>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</si>
  <si>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</si>
  <si>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</si>
  <si>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</si>
  <si>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</si>
  <si>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</si>
  <si>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</si>
  <si>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</si>
  <si>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</si>
  <si>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</si>
  <si>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</si>
  <si>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</si>
  <si>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</si>
  <si>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</si>
  <si>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</si>
  <si>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</si>
  <si>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</si>
  <si>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</si>
  <si>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</si>
  <si>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</si>
  <si>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</si>
  <si>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</si>
  <si>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</si>
  <si>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</si>
  <si>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</si>
  <si>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</si>
  <si>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</si>
  <si>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</si>
  <si>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</si>
  <si>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</si>
  <si>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</si>
  <si>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</si>
  <si>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</si>
  <si>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</si>
  <si>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</si>
  <si>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</si>
  <si>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</si>
  <si>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</si>
  <si>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</si>
  <si>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</si>
  <si>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</si>
  <si>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</si>
  <si>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</si>
  <si>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</si>
  <si>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</si>
  <si>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</si>
  <si>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</si>
  <si>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</si>
  <si>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</si>
  <si>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</si>
  <si>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</si>
  <si>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</si>
  <si>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</si>
  <si>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</si>
  <si>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</si>
  <si>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</si>
  <si>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</si>
  <si>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</si>
  <si>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</si>
  <si>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</si>
  <si>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</si>
  <si>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</si>
  <si>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</si>
  <si>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</si>
  <si>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</si>
  <si>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</si>
  <si>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</si>
  <si>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</si>
  <si>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</si>
  <si>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</si>
  <si>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</si>
  <si>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</si>
  <si>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</si>
  <si>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</si>
  <si>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</si>
  <si>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</si>
  <si>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</si>
  <si>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</si>
  <si>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</si>
  <si>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</si>
  <si>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</si>
  <si>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</si>
  <si>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</si>
  <si>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</si>
  <si>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</si>
  <si>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</si>
  <si>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</si>
  <si>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</si>
  <si>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</si>
  <si>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</si>
  <si>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</si>
  <si>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</si>
  <si>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</si>
  <si>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</si>
  <si>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</si>
  <si>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</si>
  <si>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</si>
  <si>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</si>
  <si>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</si>
  <si>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</si>
  <si>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</si>
  <si>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</si>
  <si>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</si>
  <si>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</si>
  <si>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</si>
  <si>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</si>
  <si>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</si>
  <si>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</si>
  <si>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</si>
  <si>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</si>
  <si>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</si>
  <si>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</si>
  <si>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</si>
  <si>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</si>
  <si>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</si>
  <si>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</si>
  <si>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</si>
  <si>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</si>
  <si>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</si>
  <si>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</si>
  <si>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</si>
  <si>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</si>
  <si>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</si>
  <si>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</si>
  <si>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</si>
  <si>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</si>
  <si>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</si>
  <si>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</si>
  <si>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</si>
  <si>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</si>
  <si>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</si>
  <si>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</si>
  <si>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</si>
  <si>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</si>
  <si>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</si>
  <si>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</si>
  <si>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</si>
  <si>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</si>
  <si>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</si>
  <si>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</si>
  <si>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</si>
  <si>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</si>
  <si>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</si>
  <si>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</si>
  <si>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</si>
  <si>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</si>
  <si>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</si>
  <si>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</si>
  <si>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</si>
  <si>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</si>
  <si>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</si>
  <si>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</si>
  <si>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</si>
  <si>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</si>
  <si>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</si>
  <si>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</si>
  <si>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</si>
  <si>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</si>
  <si>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</si>
  <si>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</si>
  <si>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</si>
  <si>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</si>
  <si>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</si>
  <si>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</si>
  <si>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</si>
  <si>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</si>
  <si>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</si>
  <si>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</si>
  <si>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</si>
  <si>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</si>
  <si>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</si>
  <si>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</si>
  <si>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</si>
  <si>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</si>
  <si>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</si>
  <si>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</si>
  <si>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</si>
  <si>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</si>
  <si>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</si>
  <si>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</si>
  <si>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</si>
  <si>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</si>
  <si>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</si>
  <si>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</si>
  <si>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</si>
  <si>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</si>
  <si>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</si>
  <si>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</si>
  <si>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</si>
  <si>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</si>
  <si>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</si>
  <si>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</si>
  <si>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</si>
  <si>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</si>
  <si>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</si>
  <si>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</si>
  <si>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</si>
  <si>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</si>
  <si>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</si>
  <si>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</si>
  <si>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</si>
  <si>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</si>
  <si>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</si>
  <si>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</si>
  <si>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</si>
  <si>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</si>
  <si>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</si>
  <si>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</si>
  <si>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</si>
  <si>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</si>
  <si>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</si>
  <si>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</si>
  <si>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</si>
  <si>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</si>
  <si>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</si>
  <si>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</si>
  <si>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</si>
  <si>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</si>
  <si>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</si>
  <si>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</si>
  <si>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</si>
  <si>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</si>
  <si>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</si>
  <si>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</si>
  <si>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</si>
  <si>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</si>
  <si>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</si>
  <si>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</si>
  <si>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</si>
  <si>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</si>
  <si>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</si>
  <si>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</si>
  <si>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</si>
  <si>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</si>
  <si>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</si>
  <si>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</si>
  <si>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</si>
  <si>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</si>
  <si>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</si>
  <si>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</si>
  <si>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</si>
  <si>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</si>
  <si>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</si>
  <si>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</si>
  <si>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</si>
  <si>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</si>
  <si>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</si>
  <si>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</si>
  <si>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</si>
  <si>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</si>
  <si>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</si>
  <si>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</si>
  <si>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</si>
  <si>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</si>
  <si>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</si>
  <si>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</si>
  <si>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</si>
  <si>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</si>
  <si>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</si>
  <si>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</si>
  <si>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</si>
  <si>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</si>
  <si>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</si>
  <si>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</si>
  <si>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</si>
  <si>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</si>
  <si>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</si>
  <si>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</si>
  <si>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</si>
  <si>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</si>
  <si>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</si>
  <si>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</si>
  <si>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</si>
  <si>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</si>
  <si>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</si>
  <si>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</si>
  <si>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</si>
  <si>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</si>
  <si>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</si>
  <si>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</si>
  <si>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</si>
  <si>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</si>
  <si>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</si>
  <si>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</si>
  <si>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</si>
  <si>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</si>
  <si>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</si>
  <si>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</si>
  <si>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</si>
  <si>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</si>
  <si>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</si>
  <si>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</si>
  <si>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</si>
  <si>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</si>
  <si>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</si>
  <si>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</si>
  <si>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</si>
  <si>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</si>
  <si>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</si>
  <si>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</si>
  <si>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</si>
  <si>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</si>
  <si>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</si>
  <si>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</si>
  <si>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</si>
  <si>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</si>
  <si>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</si>
  <si>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</si>
  <si>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</si>
  <si>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</si>
  <si>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</si>
  <si>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</si>
  <si>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</si>
  <si>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</si>
  <si>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</si>
  <si>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</si>
  <si>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</si>
  <si>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</si>
  <si>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</si>
  <si>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</si>
  <si>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</si>
  <si>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</si>
  <si>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</si>
  <si>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</si>
  <si>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</si>
  <si>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</si>
  <si>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</si>
  <si>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</si>
  <si>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</si>
  <si>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</si>
  <si>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</si>
  <si>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</si>
  <si>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</si>
  <si>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</si>
  <si>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</si>
  <si>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</si>
  <si>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</si>
  <si>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</si>
  <si>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</si>
  <si>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</si>
  <si>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</si>
  <si>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</si>
  <si>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</si>
  <si>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</si>
  <si>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</si>
  <si>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</si>
  <si>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</si>
  <si>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</si>
  <si>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</si>
  <si>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</si>
  <si>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</si>
  <si>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</si>
  <si>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</si>
  <si>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</si>
  <si>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</si>
  <si>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</si>
  <si>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</si>
  <si>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</si>
  <si>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</si>
  <si>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</si>
  <si>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</si>
  <si>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</si>
  <si>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</si>
  <si>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</si>
  <si>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</si>
  <si>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</si>
  <si>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</si>
  <si>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</si>
  <si>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</si>
  <si>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</si>
  <si>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</si>
  <si>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</si>
  <si>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</si>
  <si>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</si>
  <si>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</si>
  <si>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</si>
  <si>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</si>
  <si>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</si>
  <si>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</si>
  <si>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</si>
  <si>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</si>
  <si>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</si>
  <si>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</si>
  <si>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</si>
  <si>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</si>
  <si>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</si>
  <si>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</si>
  <si>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</si>
  <si>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</si>
  <si>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</si>
  <si>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</si>
  <si>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</si>
  <si>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</si>
  <si>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</si>
  <si>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</si>
  <si>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</si>
  <si>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</si>
  <si>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</si>
  <si>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</si>
  <si>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</si>
  <si>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</si>
  <si>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</si>
  <si>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</si>
  <si>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</si>
  <si>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</si>
  <si>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</si>
  <si>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</si>
  <si>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</si>
  <si>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</si>
  <si>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</si>
  <si>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</si>
  <si>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</si>
  <si>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</si>
  <si>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</si>
  <si>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</si>
  <si>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</si>
  <si>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</si>
  <si>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</si>
  <si>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</si>
  <si>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</si>
  <si>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</si>
  <si>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</si>
  <si>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</si>
  <si>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</si>
  <si>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</si>
  <si>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</si>
  <si>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</si>
  <si>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</si>
  <si>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</si>
  <si>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</si>
  <si>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</si>
  <si>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</si>
  <si>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</si>
  <si>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</si>
  <si>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</si>
  <si>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</si>
  <si>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</si>
  <si>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</si>
  <si>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</si>
  <si>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</si>
  <si>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</si>
  <si>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</si>
  <si>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</si>
  <si>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</si>
  <si>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</si>
  <si>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</si>
  <si>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</si>
  <si>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</si>
  <si>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</si>
  <si>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</si>
  <si>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</si>
  <si>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</si>
  <si>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</si>
  <si>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</si>
  <si>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</si>
  <si>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</si>
  <si>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</si>
  <si>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</si>
  <si>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</si>
  <si>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</si>
  <si>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</si>
  <si>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</si>
  <si>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</si>
  <si>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</si>
  <si>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</si>
  <si>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</si>
  <si>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</si>
  <si>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</si>
  <si>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</si>
  <si>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</si>
  <si>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</si>
  <si>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</si>
  <si>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</si>
  <si>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</si>
  <si>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</si>
  <si>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</si>
  <si>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</si>
  <si>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</si>
  <si>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</si>
  <si>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</si>
  <si>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</si>
  <si>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</si>
  <si>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</si>
  <si>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</si>
  <si>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</si>
  <si>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</si>
  <si>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</si>
  <si>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</si>
  <si>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</si>
  <si>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</si>
  <si>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</si>
  <si>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</si>
  <si>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</si>
  <si>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</si>
  <si>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</si>
  <si>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</si>
  <si>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</si>
  <si>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</si>
  <si>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</si>
  <si>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</si>
  <si>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</si>
  <si>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</si>
  <si>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</si>
  <si>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</si>
  <si>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</si>
  <si>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</si>
  <si>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</si>
  <si>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</si>
  <si>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</si>
  <si>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</si>
  <si>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</si>
  <si>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</si>
  <si>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</si>
  <si>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</si>
  <si>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</si>
  <si>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</si>
  <si>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</si>
  <si>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</si>
  <si>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</si>
  <si>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</si>
  <si>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</si>
  <si>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</si>
  <si>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</si>
  <si>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</si>
  <si>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</si>
  <si>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</si>
  <si>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</si>
  <si>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</si>
  <si>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</si>
  <si>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</si>
  <si>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</si>
  <si>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</si>
  <si>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</si>
  <si>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</si>
  <si>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</si>
  <si>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</si>
  <si>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</si>
  <si>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</si>
  <si>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</si>
  <si>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</si>
  <si>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</si>
  <si>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</si>
  <si>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</si>
  <si>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</si>
  <si>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</si>
  <si>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</si>
  <si>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</si>
  <si>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</si>
  <si>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</si>
  <si>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</si>
  <si>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</si>
  <si>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</si>
  <si>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</si>
  <si>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</si>
  <si>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</si>
  <si>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</si>
  <si>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</si>
  <si>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</si>
  <si>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</si>
  <si>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</si>
  <si>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</si>
  <si>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</si>
  <si>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</si>
  <si>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</si>
  <si>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</si>
  <si>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</si>
  <si>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</si>
  <si>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</si>
  <si>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</si>
  <si>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</si>
  <si>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</si>
  <si>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</si>
  <si>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</si>
  <si>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</si>
  <si>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</si>
  <si>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</si>
  <si>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</si>
  <si>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</si>
  <si>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</si>
  <si>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</si>
  <si>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</si>
  <si>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</si>
  <si>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</si>
  <si>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</si>
  <si>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</si>
  <si>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</si>
  <si>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</si>
  <si>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</si>
  <si>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</si>
  <si>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</si>
  <si>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</si>
  <si>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</si>
  <si>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</si>
  <si>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</si>
  <si>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</si>
  <si>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</si>
  <si>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</si>
  <si>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</si>
  <si>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</si>
  <si>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</si>
  <si>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</si>
  <si>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</si>
  <si>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</si>
  <si>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</si>
  <si>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</si>
  <si>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</si>
  <si>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</si>
  <si>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</si>
  <si>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</si>
  <si>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</si>
  <si>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</si>
  <si>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</si>
  <si>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</si>
  <si>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</si>
  <si>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</si>
  <si>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</si>
  <si>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</si>
  <si>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</si>
  <si>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</si>
  <si>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</si>
  <si>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</si>
  <si>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</si>
  <si>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</si>
  <si>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</si>
  <si>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</si>
  <si>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</si>
  <si>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</si>
  <si>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</si>
  <si>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</si>
  <si>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</si>
  <si>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</si>
  <si>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</si>
  <si>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</si>
  <si>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</si>
  <si>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</si>
  <si>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</si>
  <si>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</si>
  <si>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</si>
  <si>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</si>
  <si>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</si>
  <si>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</si>
  <si>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</si>
  <si>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</si>
  <si>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</si>
  <si>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</si>
  <si>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</si>
  <si>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</si>
  <si>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</si>
  <si>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</si>
  <si>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</si>
  <si>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</si>
  <si>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</si>
  <si>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</si>
  <si>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</si>
  <si>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</si>
  <si>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</si>
  <si>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</si>
  <si>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</si>
  <si>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</si>
  <si>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</si>
  <si>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</si>
  <si>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</si>
  <si>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</si>
  <si>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</si>
  <si>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</si>
  <si>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</si>
  <si>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</si>
  <si>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</si>
  <si>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</si>
  <si>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</si>
  <si>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</si>
  <si>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</si>
  <si>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</si>
  <si>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</si>
  <si>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</si>
  <si>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</si>
  <si>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</si>
  <si>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</si>
  <si>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</si>
  <si>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</si>
  <si>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</si>
  <si>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</si>
  <si>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</si>
  <si>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</si>
  <si>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</si>
  <si>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</si>
  <si>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</si>
  <si>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</si>
  <si>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</si>
  <si>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</si>
  <si>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</si>
  <si>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</si>
  <si>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</si>
  <si>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</si>
  <si>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</si>
  <si>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</si>
  <si>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</si>
  <si>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</si>
  <si>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</si>
  <si>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</si>
  <si>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</si>
  <si>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</si>
  <si>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</si>
  <si>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</si>
  <si>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</si>
  <si>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</si>
  <si>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</si>
  <si>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</si>
  <si>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</si>
  <si>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</si>
  <si>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</si>
  <si>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</si>
  <si>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</si>
  <si>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</si>
  <si>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</si>
  <si>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</si>
  <si>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</si>
  <si>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</si>
  <si>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</si>
  <si>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</si>
  <si>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</si>
  <si>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</si>
  <si>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</si>
  <si>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</si>
  <si>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</si>
  <si>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</si>
  <si>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</si>
  <si>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</si>
  <si>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</si>
  <si>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</si>
  <si>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</si>
  <si>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</si>
  <si>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</si>
  <si>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</si>
  <si>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</si>
  <si>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</si>
  <si>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</si>
  <si>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</si>
  <si>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</si>
  <si>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</si>
  <si>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</si>
  <si>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</si>
  <si>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</si>
  <si>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</si>
  <si>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</si>
  <si>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</si>
  <si>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</si>
  <si>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</si>
  <si>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</si>
  <si>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</si>
  <si>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</si>
  <si>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</si>
  <si>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</si>
  <si>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</si>
  <si>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</si>
  <si>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</si>
  <si>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</si>
  <si>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</si>
  <si>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</si>
  <si>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</si>
  <si>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</si>
  <si>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</si>
  <si>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</si>
  <si>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</si>
  <si>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</si>
  <si>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</si>
  <si>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</si>
  <si>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</si>
  <si>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</si>
  <si>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</si>
  <si>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</si>
  <si>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</si>
  <si>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</si>
  <si>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</si>
  <si>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</si>
  <si>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</si>
  <si>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</si>
  <si>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</si>
  <si>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</si>
  <si>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</si>
  <si>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</si>
  <si>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</si>
  <si>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</si>
  <si>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</si>
  <si>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</si>
  <si>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</si>
  <si>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</si>
  <si>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</si>
  <si>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</si>
  <si>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</si>
  <si>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</si>
  <si>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</si>
  <si>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</si>
  <si>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</si>
  <si>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</si>
  <si>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</si>
  <si>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</si>
  <si>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</si>
  <si>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</si>
  <si>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</si>
  <si>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</si>
  <si>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</si>
  <si>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</si>
  <si>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</si>
  <si>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</si>
  <si>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</si>
  <si>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</si>
  <si>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</si>
  <si>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</si>
  <si>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</si>
  <si>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</si>
  <si>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</si>
  <si>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</si>
  <si>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</si>
  <si>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</si>
  <si>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</si>
  <si>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</si>
  <si>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</si>
  <si>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</si>
  <si>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</si>
  <si>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</si>
  <si>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</si>
  <si>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</si>
  <si>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</si>
  <si>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</si>
  <si>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</si>
  <si>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</si>
  <si>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</si>
  <si>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</si>
  <si>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</si>
  <si>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</si>
  <si>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</si>
  <si>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</si>
  <si>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</si>
  <si>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</si>
  <si>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</si>
  <si>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</si>
  <si>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</si>
  <si>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</si>
  <si>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</si>
  <si>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</si>
  <si>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</si>
  <si>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</si>
  <si>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</si>
  <si>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</si>
  <si>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</si>
  <si>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</si>
  <si>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</si>
  <si>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</si>
  <si>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</si>
  <si>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</si>
  <si>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</si>
  <si>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</si>
  <si>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</si>
  <si>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</si>
  <si>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</si>
  <si>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</si>
  <si>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</si>
  <si>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</si>
  <si>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</si>
  <si>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</si>
  <si>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</si>
  <si>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</si>
  <si>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</si>
  <si>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</si>
  <si>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</si>
  <si>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</si>
  <si>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</si>
  <si>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</si>
  <si>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</si>
  <si>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</si>
  <si>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</si>
  <si>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</si>
  <si>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</si>
  <si>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</si>
  <si>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</si>
  <si>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</si>
  <si>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</si>
  <si>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</si>
  <si>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</si>
  <si>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</si>
  <si>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</si>
  <si>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</si>
  <si>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</si>
  <si>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</si>
  <si>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</si>
  <si>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</si>
  <si>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</si>
  <si>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</si>
  <si>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</si>
  <si>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</si>
  <si>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</si>
  <si>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</si>
  <si>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</si>
  <si>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</si>
  <si>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</si>
  <si>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</si>
  <si>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</si>
  <si>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</si>
  <si>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</si>
  <si>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</si>
  <si>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</si>
  <si>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</si>
  <si>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</si>
  <si>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</si>
  <si>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</si>
  <si>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</si>
  <si>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</si>
  <si>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</si>
  <si>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</si>
  <si>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</si>
  <si>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</si>
  <si>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</si>
  <si>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</si>
  <si>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</si>
  <si>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</si>
  <si>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</si>
  <si>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</si>
  <si>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</si>
  <si>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</si>
  <si>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</si>
  <si>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</si>
  <si>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</si>
  <si>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</si>
  <si>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</si>
  <si>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</si>
  <si>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</si>
  <si>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</si>
  <si>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</si>
  <si>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</si>
  <si>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</si>
  <si>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</si>
  <si>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</si>
  <si>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</si>
  <si>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</si>
  <si>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</si>
  <si>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</si>
  <si>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</si>
  <si>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</si>
  <si>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</si>
  <si>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</si>
  <si>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</si>
  <si>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</si>
  <si>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</si>
  <si>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</si>
  <si>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</si>
  <si>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</si>
  <si>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</si>
  <si>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</si>
  <si>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</si>
  <si>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</si>
  <si>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</si>
  <si>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</si>
  <si>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</si>
  <si>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</si>
  <si>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</si>
  <si>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</si>
  <si>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</si>
  <si>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</si>
  <si>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</si>
  <si>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</si>
  <si>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</si>
  <si>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</si>
  <si>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</si>
  <si>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</si>
  <si>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</si>
  <si>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</si>
  <si>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</si>
  <si>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</si>
  <si>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</si>
  <si>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</si>
  <si>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</si>
  <si>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</si>
  <si>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</si>
  <si>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</si>
  <si>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</si>
  <si>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</si>
  <si>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</si>
  <si>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</si>
  <si>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</si>
  <si>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</si>
  <si>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</si>
  <si>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</si>
  <si>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</si>
  <si>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</si>
  <si>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</si>
  <si>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</si>
  <si>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</si>
  <si>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</si>
  <si>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</si>
  <si>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</si>
  <si>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</si>
  <si>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</si>
  <si>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</si>
  <si>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</si>
  <si>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</si>
  <si>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</si>
  <si>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</si>
  <si>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</si>
  <si>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</si>
  <si>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</si>
  <si>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</si>
  <si>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</si>
  <si>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</si>
  <si>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</si>
  <si>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</si>
  <si>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</si>
  <si>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</si>
  <si>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</si>
  <si>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</si>
  <si>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</si>
  <si>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</si>
  <si>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</si>
  <si>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</si>
  <si>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</si>
  <si>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</si>
  <si>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</si>
  <si>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</si>
  <si>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</si>
  <si>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</si>
  <si>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</si>
  <si>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</si>
  <si>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</si>
  <si>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</si>
  <si>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</si>
  <si>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</si>
  <si>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</si>
  <si>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</si>
  <si>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</si>
  <si>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</si>
  <si>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</si>
  <si>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</si>
  <si>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</si>
  <si>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</si>
  <si>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</si>
  <si>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</si>
  <si>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</si>
  <si>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</si>
  <si>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</si>
  <si>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</si>
  <si>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</si>
  <si>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</si>
  <si>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</si>
  <si>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</si>
  <si>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</si>
  <si>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</si>
  <si>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</si>
  <si>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</si>
  <si>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</si>
  <si>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</si>
  <si>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</si>
  <si>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</si>
  <si>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</si>
  <si>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</si>
  <si>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</si>
  <si>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</si>
  <si>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</si>
  <si>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</si>
  <si>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</si>
  <si>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</si>
  <si>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</si>
  <si>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</si>
  <si>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</si>
  <si>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</si>
  <si>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</si>
  <si>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</si>
  <si>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</si>
  <si>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</si>
  <si>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</si>
  <si>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</si>
  <si>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</si>
  <si>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</si>
  <si>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</si>
  <si>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</si>
  <si>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</si>
  <si>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</si>
  <si>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</si>
  <si>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</si>
  <si>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</si>
  <si>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</si>
  <si>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</si>
  <si>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</si>
  <si>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</si>
  <si>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</si>
  <si>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</si>
  <si>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</si>
  <si>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</si>
  <si>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</si>
  <si>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</si>
  <si>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</si>
  <si>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</si>
  <si>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</si>
  <si>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</si>
  <si>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</si>
  <si>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</si>
  <si>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</si>
  <si>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</si>
  <si>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</si>
  <si>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</si>
  <si>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</si>
  <si>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</si>
  <si>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</si>
  <si>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</si>
  <si>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</si>
  <si>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</si>
  <si>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</si>
  <si>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</si>
  <si>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</si>
  <si>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</si>
  <si>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</si>
  <si>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</si>
  <si>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</si>
  <si>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</si>
  <si>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</si>
  <si>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</si>
  <si>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</si>
  <si>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</si>
  <si>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</si>
  <si>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</si>
  <si>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</si>
  <si>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</si>
  <si>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</si>
  <si>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</si>
  <si>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</si>
  <si>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</si>
  <si>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</si>
  <si>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</si>
  <si>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</si>
  <si>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</si>
  <si>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</si>
  <si>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</si>
  <si>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</si>
  <si>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</si>
  <si>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</si>
  <si>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</si>
  <si>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</si>
  <si>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</si>
  <si>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</si>
  <si>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</si>
  <si>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</si>
  <si>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</si>
  <si>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</si>
  <si>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</si>
  <si>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</si>
  <si>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</si>
  <si>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</si>
  <si>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</si>
  <si>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</si>
  <si>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</si>
  <si>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</si>
  <si>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</si>
  <si>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</si>
  <si>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</si>
  <si>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</si>
  <si>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</si>
  <si>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</si>
  <si>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</si>
  <si>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</si>
  <si>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</si>
  <si>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</si>
  <si>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</si>
  <si>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</si>
  <si>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</si>
  <si>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</si>
  <si>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</si>
  <si>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</si>
  <si>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</si>
  <si>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</si>
  <si>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</si>
  <si>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</si>
  <si>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</si>
  <si>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</si>
  <si>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</si>
  <si>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</si>
  <si>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</si>
  <si>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</si>
  <si>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</si>
  <si>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</si>
  <si>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</si>
  <si>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</si>
  <si>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</si>
  <si>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</si>
  <si>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</si>
  <si>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</si>
  <si>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</si>
  <si>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</si>
  <si>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</si>
  <si>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</si>
  <si>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</si>
  <si>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</si>
  <si>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</si>
  <si>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</si>
  <si>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</si>
  <si>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</si>
  <si>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</si>
  <si>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</si>
  <si>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</si>
  <si>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</si>
  <si>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</si>
  <si>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</si>
  <si>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</si>
  <si>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</si>
  <si>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</si>
  <si>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</si>
  <si>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</si>
  <si>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</si>
  <si>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</si>
  <si>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</si>
  <si>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</si>
  <si>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</si>
  <si>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</si>
  <si>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</si>
  <si>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</si>
  <si>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</si>
  <si>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</si>
  <si>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</si>
  <si>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</si>
  <si>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</si>
  <si>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</si>
  <si>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</si>
  <si>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</si>
  <si>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</si>
  <si>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</si>
  <si>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</si>
  <si>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</si>
  <si>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</si>
  <si>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</si>
  <si>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</si>
  <si>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</si>
  <si>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</si>
  <si>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</si>
  <si>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</si>
  <si>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</si>
  <si>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</si>
  <si>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</si>
  <si>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</si>
  <si>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</si>
  <si>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</si>
  <si>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</si>
  <si>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</si>
  <si>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</si>
  <si>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</si>
  <si>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</si>
  <si>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</si>
  <si>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</si>
  <si>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</si>
  <si>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</si>
  <si>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</si>
  <si>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</si>
  <si>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</si>
  <si>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</si>
  <si>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</si>
  <si>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</si>
  <si>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</si>
  <si>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</si>
  <si>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</si>
  <si>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</si>
  <si>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</si>
  <si>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</si>
  <si>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</si>
  <si>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</si>
  <si>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</si>
  <si>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</si>
  <si>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</si>
  <si>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</si>
  <si>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</si>
  <si>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</si>
  <si>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</si>
  <si>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</si>
  <si>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</si>
  <si>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</si>
  <si>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</si>
  <si>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</si>
  <si>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</si>
  <si>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</si>
  <si>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</si>
  <si>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</si>
  <si>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</si>
  <si>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</si>
  <si>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</si>
  <si>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</si>
  <si>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</si>
  <si>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</si>
  <si>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</si>
  <si>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</si>
  <si>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</si>
  <si>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</si>
  <si>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</si>
  <si>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</si>
  <si>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</si>
  <si>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</si>
  <si>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</si>
  <si>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</si>
  <si>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</si>
  <si>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</si>
  <si>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</si>
  <si>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</si>
  <si>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</si>
  <si>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</si>
  <si>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</si>
  <si>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</si>
  <si>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</si>
  <si>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</si>
  <si>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</si>
  <si>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</si>
  <si>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</si>
  <si>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</si>
  <si>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</si>
  <si>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</si>
  <si>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</si>
  <si>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</si>
  <si>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</si>
  <si>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</si>
  <si>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</si>
  <si>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</si>
  <si>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</si>
  <si>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</si>
  <si>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</si>
  <si>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</si>
  <si>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</si>
  <si>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</si>
  <si>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</si>
  <si>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</si>
  <si>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</si>
  <si>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</si>
  <si>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</si>
  <si>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</si>
  <si>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</si>
  <si>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</si>
  <si>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</si>
  <si>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</si>
  <si>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</si>
  <si>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</si>
  <si>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</si>
  <si>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</si>
  <si>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</si>
  <si>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</si>
  <si>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</si>
  <si>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</si>
  <si>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</si>
  <si>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</si>
  <si>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</si>
  <si>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</si>
  <si>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</si>
  <si>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</si>
  <si>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</si>
  <si>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</si>
  <si>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</si>
  <si>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</si>
  <si>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</si>
  <si>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</si>
  <si>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</si>
  <si>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</si>
  <si>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</si>
  <si>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</si>
  <si>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</si>
  <si>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</si>
  <si>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</si>
  <si>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</si>
  <si>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</si>
  <si>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</si>
  <si>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</si>
  <si>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</si>
  <si>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</si>
  <si>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</si>
  <si>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</si>
  <si>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</si>
  <si>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</si>
  <si>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</si>
  <si>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</si>
  <si>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</si>
  <si>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</si>
  <si>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</si>
  <si>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</si>
  <si>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</si>
  <si>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</si>
  <si>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</si>
  <si>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</si>
  <si>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</si>
  <si>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</si>
  <si>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</si>
  <si>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</si>
  <si>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</si>
  <si>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</si>
  <si>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</si>
  <si>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</si>
  <si>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</si>
  <si>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</si>
  <si>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</si>
  <si>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</si>
  <si>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</si>
  <si>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</si>
  <si>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</si>
  <si>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</si>
  <si>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</si>
  <si>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</si>
  <si>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</si>
  <si>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</si>
  <si>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</si>
  <si>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</si>
  <si>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</si>
  <si>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</si>
  <si>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</si>
  <si>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</si>
  <si>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</si>
  <si>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</si>
  <si>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</si>
  <si>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</si>
  <si>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</si>
  <si>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</si>
  <si>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</si>
  <si>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</si>
  <si>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</si>
  <si>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</si>
  <si>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</si>
  <si>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</si>
  <si>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</si>
  <si>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</si>
  <si>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</si>
  <si>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</si>
  <si>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</si>
  <si>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</si>
  <si>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</si>
  <si>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</si>
  <si>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</si>
  <si>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</si>
  <si>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</si>
  <si>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</si>
  <si>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</si>
  <si>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</si>
  <si>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</si>
  <si>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</si>
  <si>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</si>
  <si>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</si>
  <si>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</si>
  <si>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</si>
  <si>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</si>
  <si>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</si>
  <si>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</si>
  <si>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</si>
  <si>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</si>
  <si>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</si>
  <si>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</si>
  <si>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</si>
  <si>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</si>
  <si>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</si>
  <si>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</si>
  <si>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</si>
  <si>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</si>
  <si>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</si>
  <si>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</si>
  <si>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</si>
  <si>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</si>
  <si>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</si>
  <si>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</si>
  <si>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</si>
  <si>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</si>
  <si>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</si>
  <si>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</si>
  <si>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</si>
  <si>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</si>
  <si>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</si>
  <si>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</si>
  <si>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</si>
  <si>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</si>
  <si>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</si>
  <si>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</si>
  <si>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</si>
  <si>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</si>
  <si>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</si>
  <si>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</si>
  <si>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</si>
  <si>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</si>
  <si>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</si>
  <si>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</si>
  <si>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</si>
  <si>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</si>
  <si>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</si>
  <si>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</si>
  <si>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</si>
  <si>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</si>
  <si>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</si>
  <si>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</si>
  <si>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</si>
  <si>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</si>
  <si>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</si>
  <si>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</si>
  <si>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</si>
  <si>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</si>
  <si>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</si>
  <si>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</si>
  <si>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</si>
  <si>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</si>
  <si>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</si>
  <si>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</si>
  <si>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</si>
  <si>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</si>
  <si>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</si>
  <si>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</si>
  <si>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</si>
  <si>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</si>
  <si>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</si>
  <si>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</si>
  <si>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</si>
  <si>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</si>
  <si>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</si>
  <si>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</si>
  <si>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</si>
  <si>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</si>
  <si>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</si>
  <si>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</si>
  <si>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</si>
  <si>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</si>
  <si>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</si>
  <si>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</si>
  <si>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</si>
  <si>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</si>
  <si>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</si>
  <si>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</si>
  <si>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</si>
  <si>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</si>
  <si>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</si>
  <si>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</si>
  <si>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</si>
  <si>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</si>
  <si>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</si>
  <si>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</si>
  <si>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</si>
  <si>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</si>
  <si>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</si>
  <si>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</si>
  <si>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</si>
  <si>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</si>
  <si>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</si>
  <si>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</si>
  <si>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</si>
  <si>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</si>
  <si>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</si>
  <si>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</si>
  <si>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</si>
  <si>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</si>
  <si>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</si>
  <si>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</si>
  <si>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</si>
  <si>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</si>
  <si>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</si>
  <si>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</si>
  <si>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</si>
  <si>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</si>
  <si>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</si>
  <si>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</si>
  <si>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</si>
  <si>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</si>
  <si>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</si>
  <si>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</si>
  <si>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</si>
  <si>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</si>
  <si>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</si>
  <si>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</si>
  <si>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</si>
  <si>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</si>
  <si>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</si>
  <si>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</si>
  <si>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</si>
  <si>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</si>
  <si>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</si>
  <si>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</si>
  <si>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</si>
  <si>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</si>
  <si>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</si>
  <si>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</si>
  <si>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</si>
  <si>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</si>
  <si>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</si>
  <si>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</si>
  <si>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</si>
  <si>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</si>
  <si>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</si>
  <si>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</si>
  <si>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</si>
  <si>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</si>
  <si>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</si>
  <si>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</si>
  <si>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</si>
  <si>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</si>
  <si>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</si>
  <si>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</si>
  <si>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</si>
  <si>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</si>
  <si>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</si>
  <si>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</si>
  <si>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</si>
  <si>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</si>
  <si>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</si>
  <si>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</si>
  <si>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</si>
  <si>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</si>
  <si>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</si>
  <si>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</si>
  <si>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</si>
  <si>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</si>
  <si>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</si>
  <si>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</si>
  <si>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</si>
  <si>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</si>
  <si>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</si>
  <si>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</si>
  <si>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</si>
  <si>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</si>
  <si>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</si>
  <si>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</si>
  <si>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</si>
  <si>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</si>
  <si>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</si>
  <si>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</si>
  <si>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</si>
  <si>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</si>
  <si>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</si>
  <si>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</si>
  <si>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</si>
  <si>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</si>
  <si>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</si>
  <si>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</si>
  <si>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</si>
  <si>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</si>
  <si>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</si>
  <si>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</si>
  <si>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</si>
  <si>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</si>
  <si>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</si>
  <si>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</si>
  <si>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</si>
  <si>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</si>
  <si>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</si>
  <si>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</si>
  <si>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</si>
  <si>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</si>
  <si>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</si>
  <si>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</si>
  <si>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</si>
  <si>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</si>
  <si>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</si>
  <si>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</si>
  <si>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</si>
  <si>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</si>
  <si>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</si>
  <si>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</si>
  <si>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</si>
  <si>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</si>
  <si>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</si>
  <si>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</si>
  <si>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</si>
  <si>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</si>
  <si>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</si>
  <si>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</si>
  <si>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</si>
  <si>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</si>
  <si>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</si>
  <si>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</si>
  <si>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</si>
  <si>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</si>
  <si>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</si>
  <si>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</si>
  <si>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</si>
  <si>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</si>
  <si>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</si>
  <si>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</si>
  <si>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</si>
  <si>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</si>
  <si>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</si>
  <si>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</si>
  <si>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</si>
  <si>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</si>
  <si>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</si>
  <si>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</si>
  <si>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</si>
  <si>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</si>
  <si>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</si>
  <si>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</si>
  <si>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</si>
  <si>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</si>
  <si>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</si>
  <si>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</si>
  <si>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</si>
  <si>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</si>
  <si>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</si>
  <si>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</si>
  <si>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</si>
  <si>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</si>
  <si>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</si>
  <si>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</si>
  <si>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</si>
  <si>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</si>
  <si>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</si>
  <si>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</si>
  <si>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</si>
  <si>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</si>
  <si>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</si>
  <si>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</si>
  <si>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</si>
  <si>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</si>
  <si>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</si>
  <si>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</si>
  <si>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</si>
  <si>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</si>
  <si>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</si>
  <si>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</si>
  <si>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</si>
  <si>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</si>
  <si>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</si>
  <si>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</si>
  <si>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</si>
  <si>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</si>
  <si>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</si>
  <si>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</si>
  <si>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</si>
  <si>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</si>
  <si>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</si>
  <si>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</si>
  <si>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</si>
  <si>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</si>
  <si>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</si>
  <si>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</si>
  <si>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</si>
  <si>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</si>
  <si>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</si>
  <si>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</si>
  <si>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</si>
  <si>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</si>
  <si>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</si>
  <si>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</si>
  <si>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</si>
  <si>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</si>
  <si>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</si>
  <si>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</si>
  <si>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</si>
  <si>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</si>
  <si>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</si>
  <si>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</si>
  <si>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</si>
  <si>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</si>
  <si>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</si>
  <si>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</si>
  <si>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</si>
  <si>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</si>
  <si>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</si>
  <si>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</si>
  <si>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</si>
  <si>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</si>
  <si>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</si>
  <si>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</si>
  <si>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</si>
  <si>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</si>
  <si>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</si>
  <si>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</si>
  <si>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</si>
  <si>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</si>
  <si>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</si>
  <si>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</si>
  <si>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</si>
  <si>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</si>
  <si>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</si>
  <si>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</si>
  <si>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</si>
  <si>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</si>
  <si>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</si>
  <si>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</si>
  <si>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</si>
  <si>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</si>
  <si>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</si>
  <si>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</si>
  <si>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</si>
  <si>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</si>
  <si>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</si>
  <si>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</si>
  <si>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</si>
  <si>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</si>
  <si>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</si>
  <si>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</si>
  <si>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</si>
  <si>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</si>
  <si>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</si>
  <si>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</si>
  <si>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</si>
  <si>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</si>
  <si>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</si>
  <si>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</si>
  <si>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</si>
  <si>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</si>
  <si>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</si>
  <si>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</si>
  <si>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</si>
  <si>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</si>
  <si>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</si>
  <si>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</si>
  <si>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</si>
  <si>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</si>
  <si>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</si>
  <si>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</si>
  <si>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</si>
  <si>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</si>
  <si>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</si>
  <si>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</si>
  <si>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</si>
  <si>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</si>
  <si>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</si>
  <si>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</si>
  <si>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</si>
  <si>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</si>
  <si>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</si>
  <si>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</si>
  <si>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</si>
  <si>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</si>
  <si>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</si>
  <si>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</si>
  <si>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</si>
  <si>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</si>
  <si>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</si>
  <si>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</si>
  <si>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</si>
  <si>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</si>
  <si>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</si>
  <si>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</si>
  <si>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</si>
  <si>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</si>
  <si>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</si>
  <si>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</si>
  <si>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</si>
  <si>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</si>
  <si>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</si>
  <si>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</si>
  <si>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</si>
  <si>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</si>
  <si>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</si>
  <si>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</si>
  <si>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</si>
  <si>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</si>
  <si>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</si>
  <si>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</si>
  <si>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</si>
  <si>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</si>
  <si>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</si>
  <si>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</si>
  <si>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</si>
  <si>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</si>
  <si>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</si>
  <si>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</si>
  <si>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</si>
  <si>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</si>
  <si>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</si>
  <si>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</si>
  <si>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</si>
  <si>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</si>
  <si>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</si>
  <si>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</si>
  <si>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</si>
  <si>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</si>
  <si>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</si>
  <si>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</si>
  <si>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</si>
  <si>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</si>
  <si>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</si>
  <si>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</si>
  <si>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</si>
  <si>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</si>
  <si>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</si>
  <si>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</si>
  <si>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</si>
  <si>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</si>
  <si>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</si>
  <si>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</si>
  <si>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</si>
  <si>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</si>
  <si>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</si>
  <si>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</si>
  <si>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</si>
  <si>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</si>
  <si>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</si>
  <si>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</si>
  <si>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</si>
  <si>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</si>
  <si>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</si>
  <si>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</si>
  <si>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</si>
  <si>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</si>
  <si>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</si>
  <si>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</si>
  <si>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</si>
  <si>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</si>
  <si>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</si>
  <si>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</si>
  <si>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</si>
  <si>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</si>
  <si>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</si>
  <si>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</si>
  <si>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</si>
  <si>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</si>
  <si>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</si>
  <si>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</si>
  <si>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</si>
  <si>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</si>
  <si>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</si>
  <si>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</si>
  <si>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</si>
  <si>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</si>
  <si>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</si>
  <si>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</si>
  <si>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</si>
  <si>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</si>
  <si>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</si>
  <si>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</si>
  <si>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</si>
  <si>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</si>
  <si>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</si>
  <si>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</si>
  <si>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</si>
  <si>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</si>
  <si>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</si>
  <si>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</si>
  <si>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</si>
  <si>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</si>
  <si>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</si>
  <si>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</si>
  <si>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</si>
  <si>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</si>
  <si>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</si>
  <si>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</si>
  <si>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</si>
  <si>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</si>
  <si>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</si>
  <si>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</si>
  <si>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</si>
  <si>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</si>
  <si>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</si>
  <si>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</si>
  <si>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</si>
  <si>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</si>
  <si>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</si>
  <si>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</si>
  <si>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</si>
  <si>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</si>
  <si>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</si>
  <si>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</si>
  <si>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</si>
  <si>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</si>
  <si>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</si>
  <si>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</si>
  <si>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</si>
  <si>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</si>
  <si>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</si>
  <si>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</si>
  <si>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</si>
  <si>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</si>
  <si>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</si>
  <si>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</si>
  <si>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</si>
  <si>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</si>
  <si>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</si>
  <si>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</si>
  <si>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</si>
  <si>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</si>
  <si>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</si>
  <si>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</si>
  <si>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</si>
  <si>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</si>
  <si>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</si>
  <si>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</si>
  <si>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</si>
  <si>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</si>
  <si>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</si>
  <si>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</si>
  <si>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</si>
  <si>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</si>
  <si>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</si>
  <si>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</si>
  <si>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</si>
  <si>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</si>
  <si>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</si>
  <si>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</si>
  <si>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</si>
  <si>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</si>
  <si>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</si>
  <si>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</si>
  <si>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</si>
  <si>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</si>
  <si>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</si>
  <si>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</si>
  <si>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</si>
  <si>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</si>
  <si>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</si>
  <si>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</si>
  <si>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</si>
  <si>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</si>
  <si>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</si>
  <si>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</si>
  <si>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</si>
  <si>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</si>
  <si>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</si>
  <si>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</si>
  <si>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</si>
  <si>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</si>
  <si>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</si>
  <si>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</si>
  <si>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</si>
  <si>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</si>
  <si>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</si>
  <si>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</si>
  <si>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</si>
  <si>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</si>
  <si>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</si>
  <si>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</si>
  <si>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</si>
  <si>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</si>
  <si>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</si>
  <si>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</si>
  <si>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</si>
  <si>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</si>
  <si>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</si>
  <si>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</si>
  <si>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</si>
  <si>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</si>
  <si>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</si>
  <si>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</si>
  <si>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</si>
  <si>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</si>
  <si>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</si>
  <si>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</si>
  <si>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</si>
  <si>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</si>
  <si>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</si>
  <si>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</si>
  <si>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</si>
  <si>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</si>
  <si>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</si>
  <si>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</si>
  <si>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</si>
  <si>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</si>
  <si>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</si>
  <si>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</si>
  <si>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</si>
  <si>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</si>
  <si>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</si>
  <si>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</si>
  <si>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</si>
  <si>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</si>
  <si>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</si>
  <si>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</si>
  <si>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</si>
  <si>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</si>
  <si>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</si>
  <si>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</si>
  <si>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</si>
  <si>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</si>
  <si>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</si>
  <si>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</si>
  <si>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</si>
  <si>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</si>
  <si>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</si>
  <si>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</si>
  <si>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</si>
  <si>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</si>
  <si>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</si>
  <si>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</si>
  <si>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</si>
  <si>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</si>
  <si>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</si>
  <si>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</si>
  <si>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</si>
  <si>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</si>
  <si>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</si>
  <si>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</si>
  <si>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</si>
  <si>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</si>
  <si>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</si>
  <si>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</si>
  <si>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</si>
  <si>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</si>
  <si>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</si>
  <si>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</si>
  <si>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</si>
  <si>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</si>
  <si>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</si>
  <si>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</si>
  <si>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</si>
  <si>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</si>
  <si>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</si>
  <si>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</si>
  <si>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</si>
  <si>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</si>
  <si>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</si>
  <si>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</si>
  <si>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</si>
  <si>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</si>
  <si>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</si>
  <si>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</si>
  <si>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</si>
  <si>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</si>
  <si>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</si>
  <si>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</si>
  <si>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</si>
  <si>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</si>
  <si>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</si>
  <si>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</si>
  <si>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</si>
  <si>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</si>
  <si>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</si>
  <si>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</si>
  <si>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</si>
  <si>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</si>
  <si>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</si>
  <si>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</si>
  <si>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</si>
  <si>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</si>
  <si>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</si>
  <si>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</si>
  <si>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</si>
  <si>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</si>
  <si>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</si>
  <si>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</si>
  <si>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</si>
  <si>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</si>
  <si>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</si>
  <si>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</si>
  <si>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</si>
  <si>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</si>
  <si>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</si>
  <si>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</si>
  <si>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</si>
  <si>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</si>
  <si>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</si>
  <si>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</si>
  <si>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</si>
  <si>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</si>
  <si>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</si>
  <si>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</si>
  <si>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</si>
  <si>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</si>
  <si>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</si>
  <si>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</si>
  <si>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</si>
  <si>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</si>
  <si>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</si>
  <si>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</si>
  <si>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</si>
  <si>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</si>
  <si>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</si>
  <si>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</si>
  <si>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</si>
  <si>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</si>
  <si>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</si>
  <si>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</si>
  <si>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</si>
  <si>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</si>
  <si>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</si>
  <si>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</si>
  <si>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</si>
  <si>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</si>
  <si>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</si>
  <si>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</si>
  <si>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</si>
  <si>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</si>
  <si>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</si>
  <si>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</si>
  <si>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</si>
  <si>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</si>
  <si>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</si>
  <si>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</si>
  <si>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</si>
  <si>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</si>
  <si>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</si>
  <si>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</si>
  <si>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</si>
  <si>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</si>
  <si>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</si>
  <si>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</si>
  <si>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</si>
  <si>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</si>
  <si>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</si>
  <si>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</si>
  <si>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</si>
  <si>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</si>
  <si>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</si>
  <si>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</si>
  <si>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</si>
  <si>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</si>
  <si>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</si>
  <si>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</si>
  <si>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</si>
  <si>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</si>
  <si>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</si>
  <si>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</si>
  <si>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</si>
  <si>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</si>
  <si>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</si>
  <si>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</si>
  <si>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</si>
  <si>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</si>
  <si>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</si>
  <si>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</si>
  <si>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</si>
  <si>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</si>
  <si>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</si>
  <si>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</si>
  <si>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</si>
  <si>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</si>
  <si>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</si>
  <si>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</si>
  <si>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</si>
  <si>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</si>
  <si>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</si>
  <si>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</si>
  <si>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</si>
  <si>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</si>
  <si>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</si>
  <si>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</si>
  <si>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</si>
  <si>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</si>
  <si>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</si>
  <si>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</si>
  <si>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</si>
  <si>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</si>
  <si>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</si>
  <si>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</si>
  <si>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</si>
  <si>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</si>
  <si>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</si>
  <si>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</si>
  <si>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</si>
  <si>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</si>
  <si>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</si>
  <si>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</si>
  <si>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</si>
  <si>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</si>
  <si>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</si>
  <si>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</si>
  <si>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</si>
  <si>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</si>
  <si>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</si>
  <si>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</si>
  <si>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</si>
  <si>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</si>
  <si>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</si>
  <si>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</si>
  <si>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</si>
  <si>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</si>
  <si>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</si>
  <si>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</si>
  <si>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</si>
  <si>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</si>
  <si>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</si>
  <si>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</si>
  <si>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</si>
  <si>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</si>
  <si>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</si>
  <si>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</si>
  <si>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</si>
  <si>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</si>
  <si>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</si>
  <si>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</si>
  <si>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</si>
  <si>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</si>
  <si>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</si>
  <si>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</si>
  <si>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</si>
  <si>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</si>
  <si>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</si>
  <si>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</si>
  <si>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</si>
  <si>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</si>
  <si>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</si>
  <si>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</si>
  <si>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</si>
  <si>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</si>
  <si>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</si>
  <si>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</si>
  <si>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</si>
  <si>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</si>
  <si>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</si>
  <si>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</si>
  <si>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</si>
  <si>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</si>
  <si>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</si>
  <si>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</si>
  <si>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</si>
  <si>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</si>
  <si>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</si>
  <si>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</si>
  <si>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</si>
  <si>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</si>
  <si>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</si>
  <si>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</si>
  <si>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</si>
  <si>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</si>
  <si>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</si>
  <si>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</si>
  <si>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</si>
  <si>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</si>
  <si>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</si>
  <si>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</si>
  <si>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</si>
  <si>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</si>
  <si>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</si>
  <si>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</si>
  <si>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</si>
  <si>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</si>
  <si>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</si>
  <si>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</si>
  <si>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</si>
  <si>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</si>
  <si>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</si>
  <si>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</si>
  <si>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</si>
  <si>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</si>
  <si>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</si>
  <si>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</si>
  <si>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</si>
  <si>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</si>
  <si>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</si>
  <si>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</si>
  <si>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</si>
  <si>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</si>
  <si>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</si>
  <si>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</si>
  <si>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</si>
  <si>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</si>
  <si>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</si>
  <si>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</si>
  <si>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</si>
  <si>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</si>
  <si>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</si>
  <si>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</si>
  <si>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</si>
  <si>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</si>
  <si>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</si>
  <si>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</si>
  <si>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</si>
  <si>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</si>
  <si>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</si>
  <si>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</si>
  <si>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</si>
  <si>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</si>
  <si>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</si>
  <si>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</si>
  <si>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</si>
  <si>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</si>
  <si>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</si>
  <si>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</si>
  <si>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</si>
  <si>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</si>
  <si>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</si>
  <si>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</si>
  <si>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</si>
  <si>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</si>
  <si>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</si>
  <si>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</si>
  <si>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</si>
  <si>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</si>
  <si>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</si>
  <si>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</si>
  <si>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</si>
  <si>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</si>
  <si>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</si>
  <si>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</si>
  <si>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</si>
  <si>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</si>
  <si>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</si>
  <si>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</si>
  <si>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</si>
  <si>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</si>
  <si>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</si>
  <si>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</si>
  <si>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</si>
  <si>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</si>
  <si>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</si>
  <si>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</si>
  <si>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</si>
  <si>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</si>
  <si>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</si>
  <si>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</si>
  <si>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</si>
  <si>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</si>
  <si>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</si>
  <si>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</si>
  <si>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</si>
  <si>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</si>
  <si>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</si>
  <si>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</si>
  <si>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</si>
  <si>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</si>
  <si>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</si>
  <si>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</si>
  <si>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</si>
  <si>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</si>
  <si>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</si>
  <si>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</si>
  <si>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</si>
  <si>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</si>
  <si>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</si>
  <si>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</si>
  <si>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</si>
  <si>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</si>
  <si>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</si>
  <si>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</si>
  <si>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</si>
  <si>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</si>
  <si>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</si>
  <si>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</si>
  <si>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</si>
  <si>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</si>
  <si>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</si>
  <si>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</si>
  <si>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</si>
  <si>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</si>
  <si>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</si>
  <si>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</si>
  <si>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</si>
  <si>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</si>
  <si>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</si>
  <si>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</si>
  <si>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</si>
  <si>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</si>
  <si>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</si>
  <si>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</si>
  <si>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</si>
  <si>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</si>
  <si>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</si>
  <si>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</si>
  <si>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</si>
  <si>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</si>
  <si>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</si>
  <si>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</si>
  <si>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</si>
  <si>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</si>
  <si>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</si>
  <si>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</si>
  <si>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</si>
  <si>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</si>
  <si>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</si>
  <si>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</si>
  <si>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</si>
  <si>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</si>
  <si>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</si>
  <si>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</si>
  <si>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</si>
  <si>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</si>
  <si>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</si>
  <si>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</si>
  <si>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</si>
  <si>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</si>
  <si>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</si>
  <si>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</si>
  <si>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</si>
  <si>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</si>
  <si>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</si>
  <si>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</si>
  <si>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</si>
  <si>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</si>
  <si>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</si>
  <si>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</si>
  <si>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</si>
  <si>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</si>
  <si>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</si>
  <si>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</si>
  <si>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</si>
  <si>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</si>
  <si>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</si>
  <si>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</si>
  <si>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</si>
  <si>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</si>
  <si>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</si>
  <si>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</si>
  <si>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</si>
  <si>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</si>
  <si>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</si>
  <si>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</si>
  <si>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</si>
  <si>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</si>
  <si>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</si>
  <si>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</si>
  <si>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</si>
  <si>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</si>
  <si>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</si>
  <si>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</si>
  <si>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</si>
  <si>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</si>
  <si>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</si>
  <si>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</si>
  <si>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</si>
  <si>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</si>
  <si>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</si>
  <si>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</si>
  <si>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</si>
  <si>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</si>
  <si>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</si>
  <si>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</si>
  <si>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</si>
  <si>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</si>
  <si>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</si>
  <si>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</si>
  <si>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</si>
  <si>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</si>
  <si>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</si>
  <si>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</si>
  <si>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</si>
  <si>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</si>
  <si>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</si>
  <si>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</si>
  <si>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</si>
  <si>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</si>
  <si>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</si>
  <si>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</si>
  <si>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</si>
  <si>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</si>
  <si>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</si>
  <si>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</si>
  <si>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</si>
  <si>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</si>
  <si>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</si>
  <si>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</si>
  <si>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</si>
  <si>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</si>
  <si>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</si>
  <si>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</si>
  <si>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</si>
  <si>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</si>
  <si>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</si>
  <si>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</si>
  <si>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</si>
  <si>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</si>
  <si>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</si>
  <si>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</si>
  <si>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</si>
  <si>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</si>
  <si>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</si>
  <si>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</si>
  <si>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</si>
  <si>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</si>
  <si>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</si>
  <si>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</si>
  <si>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</si>
  <si>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</si>
  <si>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</si>
  <si>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</si>
  <si>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</si>
  <si>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</si>
  <si>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</si>
  <si>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</si>
  <si>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</si>
  <si>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</si>
  <si>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</si>
  <si>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</si>
  <si>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</si>
  <si>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</si>
  <si>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</si>
  <si>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</si>
  <si>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</si>
  <si>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</si>
  <si>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</si>
  <si>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</si>
  <si>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</si>
  <si>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</si>
  <si>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</si>
  <si>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</si>
  <si>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</si>
  <si>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</si>
  <si>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</si>
  <si>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</si>
  <si>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</si>
  <si>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</si>
  <si>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</si>
  <si>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</si>
  <si>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</si>
  <si>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</si>
  <si>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</si>
  <si>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</si>
  <si>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</si>
  <si>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</si>
  <si>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</si>
  <si>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</si>
  <si>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</si>
  <si>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</si>
  <si>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</si>
  <si>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</si>
  <si>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</si>
  <si>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</si>
  <si>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</si>
  <si>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</si>
  <si>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</si>
  <si>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</si>
  <si>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</si>
  <si>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</si>
  <si>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</si>
  <si>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</si>
  <si>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</si>
  <si>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</si>
  <si>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</si>
  <si>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</si>
  <si>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</si>
  <si>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</si>
  <si>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</si>
  <si>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</si>
  <si>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</si>
  <si>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</si>
  <si>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</si>
  <si>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</si>
  <si>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</si>
  <si>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</si>
  <si>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</si>
  <si>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</si>
  <si>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</si>
  <si>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</si>
  <si>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</si>
  <si>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</si>
  <si>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</si>
  <si>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</si>
  <si>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</si>
  <si>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</si>
  <si>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</si>
  <si>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</si>
  <si>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</si>
  <si>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</si>
  <si>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</si>
  <si>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</si>
  <si>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</si>
  <si>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</si>
  <si>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</si>
  <si>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</si>
  <si>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</si>
  <si>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</si>
  <si>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</si>
  <si>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</si>
  <si>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</si>
  <si>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</si>
  <si>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</si>
  <si>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</si>
  <si>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</si>
  <si>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</si>
  <si>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</si>
  <si>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</si>
  <si>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</si>
  <si>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</si>
  <si>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</si>
  <si>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</si>
  <si>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</si>
  <si>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</si>
  <si>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</si>
  <si>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</si>
  <si>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</si>
  <si>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</si>
  <si>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</si>
  <si>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</si>
  <si>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</si>
  <si>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</si>
  <si>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</si>
  <si>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</si>
  <si>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</si>
  <si>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</si>
  <si>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</si>
  <si>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</si>
  <si>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</si>
  <si>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</si>
  <si>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</si>
  <si>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</si>
  <si>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</si>
  <si>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</si>
  <si>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</si>
  <si>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</si>
  <si>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</si>
  <si>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</si>
  <si>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</si>
  <si>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</si>
  <si>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</si>
  <si>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</si>
  <si>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</si>
  <si>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</si>
  <si>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</si>
  <si>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</si>
  <si>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</si>
  <si>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</si>
  <si>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</si>
  <si>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</si>
  <si>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</si>
  <si>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</si>
  <si>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</si>
  <si>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</si>
  <si>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</si>
  <si>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</si>
  <si>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</si>
  <si>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</si>
  <si>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</si>
  <si>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</si>
  <si>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</si>
  <si>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</si>
  <si>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</si>
  <si>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</si>
  <si>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</si>
  <si>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</si>
  <si>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</si>
  <si>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</si>
  <si>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</si>
  <si>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</si>
  <si>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</si>
  <si>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</si>
  <si>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</si>
  <si>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</si>
  <si>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</si>
  <si>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</si>
  <si>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</si>
  <si>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</si>
  <si>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</si>
  <si>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</si>
  <si>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</si>
  <si>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</si>
  <si>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</si>
  <si>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</si>
  <si>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</si>
  <si>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</si>
  <si>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</si>
  <si>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</si>
  <si>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</si>
  <si>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</si>
  <si>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</si>
  <si>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</si>
  <si>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</si>
  <si>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</si>
  <si>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</si>
  <si>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</si>
  <si>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</si>
  <si>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</si>
  <si>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</si>
  <si>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</si>
  <si>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</si>
  <si>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</si>
  <si>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</si>
  <si>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</si>
  <si>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</si>
  <si>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</si>
  <si>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</si>
  <si>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</si>
  <si>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</si>
  <si>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</si>
  <si>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</si>
  <si>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</si>
  <si>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</si>
  <si>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</si>
  <si>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</si>
  <si>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</si>
  <si>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</si>
  <si>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</si>
  <si>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</si>
  <si>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</si>
  <si>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</si>
  <si>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</si>
  <si>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</si>
  <si>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</si>
  <si>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</si>
  <si>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</si>
  <si>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</si>
  <si>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</si>
  <si>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</si>
  <si>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</si>
  <si>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</si>
  <si>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</si>
  <si>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</si>
  <si>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</si>
  <si>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</si>
  <si>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</si>
  <si>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</si>
  <si>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</si>
  <si>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</si>
  <si>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</si>
  <si>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</si>
  <si>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</si>
  <si>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</si>
  <si>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</si>
  <si>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</si>
  <si>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</si>
  <si>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</si>
  <si>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</si>
  <si>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</si>
  <si>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</si>
  <si>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</si>
  <si>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</si>
  <si>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</si>
  <si>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</si>
  <si>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</si>
  <si>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</si>
  <si>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</si>
  <si>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</si>
  <si>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</si>
  <si>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</si>
  <si>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</si>
  <si>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</si>
  <si>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</si>
  <si>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</si>
  <si>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</si>
  <si>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</si>
  <si>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</si>
  <si>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</si>
  <si>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</si>
  <si>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</si>
  <si>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</si>
  <si>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</si>
  <si>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</si>
  <si>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</si>
  <si>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</si>
  <si>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</si>
  <si>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</si>
  <si>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</si>
  <si>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</si>
  <si>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</si>
  <si>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</si>
  <si>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</si>
  <si>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</si>
  <si>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</si>
  <si>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</si>
  <si>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</si>
  <si>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</si>
  <si>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</si>
  <si>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</si>
  <si>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</si>
  <si>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</si>
  <si>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</si>
  <si>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</si>
  <si>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</si>
  <si>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</si>
  <si>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</si>
  <si>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</si>
  <si>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</si>
  <si>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</si>
  <si>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</si>
  <si>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</si>
  <si>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</si>
  <si>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</si>
  <si>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</si>
  <si>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</si>
  <si>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</si>
  <si>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</si>
  <si>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</si>
  <si>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</si>
  <si>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</si>
  <si>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</si>
  <si>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</si>
  <si>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</si>
  <si>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</si>
  <si>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</si>
  <si>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</si>
  <si>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</si>
  <si>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</si>
  <si>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</si>
  <si>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</si>
  <si>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</si>
  <si>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</si>
  <si>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</si>
  <si>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</si>
  <si>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</si>
  <si>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</si>
  <si>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</si>
  <si>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</si>
  <si>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</si>
  <si>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</si>
  <si>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</si>
  <si>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</si>
  <si>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</si>
  <si>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</si>
  <si>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</si>
  <si>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</si>
  <si>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</si>
  <si>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</si>
  <si>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</si>
  <si>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</si>
  <si>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</si>
  <si>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</si>
  <si>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</si>
  <si>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</si>
  <si>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</si>
  <si>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</si>
  <si>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</si>
  <si>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</si>
  <si>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</si>
  <si>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</si>
  <si>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</si>
  <si>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</si>
  <si>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</si>
  <si>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</si>
  <si>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</si>
  <si>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</si>
  <si>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</si>
  <si>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</si>
  <si>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</si>
  <si>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</si>
  <si>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</si>
  <si>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</si>
  <si>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</si>
  <si>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</si>
  <si>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</si>
  <si>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</si>
  <si>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</si>
  <si>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</si>
  <si>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</si>
  <si>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</si>
  <si>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</si>
  <si>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</si>
  <si>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</si>
  <si>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</si>
  <si>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</si>
  <si>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</si>
  <si>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</si>
  <si>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</si>
  <si>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</si>
  <si>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</si>
  <si>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</si>
  <si>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</si>
  <si>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</si>
  <si>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</si>
  <si>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</si>
  <si>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</si>
  <si>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</si>
  <si>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</si>
  <si>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</si>
  <si>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</si>
  <si>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</si>
  <si>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</si>
  <si>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</si>
  <si>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</si>
  <si>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</si>
  <si>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</si>
  <si>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</si>
  <si>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</si>
  <si>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</si>
  <si>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</si>
  <si>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</si>
  <si>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</si>
  <si>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</si>
  <si>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</si>
  <si>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</si>
  <si>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</si>
  <si>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</si>
  <si>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</si>
  <si>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</si>
  <si>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</si>
  <si>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</si>
  <si>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</si>
  <si>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</si>
  <si>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</si>
  <si>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</si>
  <si>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</si>
  <si>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</si>
  <si>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</si>
  <si>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</si>
  <si>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</si>
  <si>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</si>
  <si>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</si>
  <si>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</si>
  <si>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</si>
  <si>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</si>
  <si>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</si>
  <si>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</si>
  <si>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</si>
  <si>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</si>
  <si>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</si>
  <si>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</si>
  <si>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</si>
  <si>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</si>
  <si>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</si>
  <si>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</si>
  <si>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</si>
  <si>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</si>
  <si>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</si>
  <si>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</si>
  <si>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</si>
  <si>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</si>
  <si>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</si>
  <si>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</si>
  <si>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</si>
  <si>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</si>
  <si>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</si>
  <si>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</si>
  <si>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</si>
  <si>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</si>
  <si>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</si>
  <si>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</si>
  <si>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</si>
  <si>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</si>
  <si>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</si>
  <si>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</si>
  <si>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</si>
  <si>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</si>
  <si>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</si>
  <si>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</si>
  <si>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</si>
  <si>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</si>
  <si>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</si>
  <si>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</si>
  <si>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</si>
  <si>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</si>
  <si>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</si>
  <si>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</si>
  <si>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</si>
  <si>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</si>
  <si>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</si>
  <si>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</si>
  <si>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</si>
  <si>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</si>
  <si>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</si>
  <si>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</si>
  <si>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</si>
  <si>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</si>
  <si>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</si>
  <si>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</si>
  <si>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</si>
  <si>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</si>
  <si>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</si>
  <si>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</si>
  <si>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</si>
  <si>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</si>
  <si>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</si>
  <si>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</si>
  <si>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</si>
  <si>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</si>
  <si>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</si>
  <si>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</si>
  <si>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</si>
  <si>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</si>
  <si>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</si>
  <si>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</si>
  <si>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</si>
  <si>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</si>
  <si>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</si>
  <si>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</si>
  <si>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</si>
  <si>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</si>
  <si>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</si>
  <si>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</si>
  <si>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</si>
  <si>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</si>
  <si>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</si>
  <si>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</si>
  <si>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</si>
  <si>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</si>
  <si>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</si>
  <si>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</si>
  <si>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</si>
  <si>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</si>
  <si>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</si>
  <si>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</si>
  <si>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</si>
  <si>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</si>
  <si>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</si>
  <si>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</si>
  <si>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</si>
  <si>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</si>
  <si>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</si>
  <si>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</si>
  <si>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</si>
  <si>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</si>
  <si>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</si>
  <si>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</si>
  <si>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</si>
  <si>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</si>
  <si>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</si>
  <si>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</si>
  <si>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</si>
  <si>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</si>
  <si>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</si>
  <si>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</si>
  <si>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</si>
  <si>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</si>
  <si>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</si>
  <si>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</si>
  <si>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</si>
  <si>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</si>
  <si>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</si>
  <si>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</si>
  <si>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</si>
  <si>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</si>
  <si>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</si>
  <si>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</si>
  <si>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</si>
  <si>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</si>
  <si>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</si>
  <si>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</si>
  <si>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</si>
  <si>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</si>
  <si>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</si>
  <si>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</si>
  <si>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</si>
  <si>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</si>
  <si>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</si>
  <si>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</si>
  <si>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</si>
  <si>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</si>
  <si>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</si>
  <si>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</si>
  <si>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</si>
  <si>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</si>
  <si>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</si>
  <si>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</si>
  <si>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</si>
  <si>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</si>
  <si>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</si>
  <si>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</si>
  <si>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</si>
  <si>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</si>
  <si>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</si>
  <si>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</si>
  <si>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</si>
  <si>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</si>
  <si>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</si>
  <si>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</si>
  <si>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</si>
  <si>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</si>
  <si>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</si>
  <si>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</si>
  <si>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</si>
  <si>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</si>
  <si>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</si>
  <si>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</si>
  <si>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</si>
  <si>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</si>
  <si>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</si>
  <si>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</si>
  <si>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</si>
  <si>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</si>
  <si>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</si>
  <si>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</si>
  <si>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</si>
  <si>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</si>
  <si>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</si>
  <si>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</si>
  <si>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</si>
  <si>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</si>
  <si>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</si>
  <si>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</si>
  <si>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</si>
  <si>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</si>
  <si>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</si>
  <si>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</si>
  <si>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</si>
  <si>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</si>
  <si>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</si>
  <si>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</si>
  <si>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</si>
  <si>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</si>
  <si>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</si>
  <si>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</si>
  <si>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</si>
  <si>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</si>
  <si>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</si>
  <si>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</si>
  <si>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</si>
  <si>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</si>
  <si>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</si>
  <si>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</si>
  <si>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</si>
  <si>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</si>
  <si>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</si>
  <si>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</si>
  <si>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</si>
  <si>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</si>
  <si>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</si>
  <si>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</si>
  <si>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</si>
  <si>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</si>
  <si>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</si>
  <si>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</si>
  <si>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</si>
  <si>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</si>
  <si>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</si>
  <si>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</si>
  <si>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</si>
  <si>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</si>
  <si>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</si>
  <si>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</si>
  <si>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</si>
  <si>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</si>
  <si>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</si>
  <si>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</si>
  <si>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</si>
  <si>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</si>
  <si>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</si>
  <si>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</si>
  <si>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</si>
  <si>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</si>
  <si>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</si>
  <si>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</si>
  <si>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</si>
  <si>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</si>
  <si>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</si>
  <si>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</si>
  <si>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</si>
  <si>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</si>
  <si>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</si>
  <si>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</si>
  <si>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</si>
  <si>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</si>
  <si>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</si>
  <si>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</si>
  <si>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</si>
  <si>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</si>
  <si>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</si>
  <si>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</si>
  <si>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</si>
  <si>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</si>
  <si>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</si>
  <si>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</si>
  <si>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</si>
  <si>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</si>
  <si>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</si>
  <si>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</si>
  <si>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</si>
  <si>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</si>
  <si>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</si>
  <si>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</si>
  <si>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</si>
  <si>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</si>
  <si>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</si>
  <si>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</si>
  <si>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</si>
  <si>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</si>
  <si>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</si>
  <si>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</si>
  <si>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</si>
  <si>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</si>
  <si>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</si>
  <si>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</si>
  <si>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</si>
  <si>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</si>
  <si>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</si>
  <si>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</si>
  <si>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</si>
  <si>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</si>
  <si>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</si>
  <si>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</si>
  <si>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</si>
  <si>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</si>
  <si>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</si>
  <si>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</si>
  <si>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</si>
  <si>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</si>
  <si>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</si>
  <si>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</si>
  <si>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</si>
  <si>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</si>
  <si>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</si>
  <si>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</si>
  <si>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</si>
  <si>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</si>
  <si>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</si>
  <si>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</si>
  <si>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</si>
  <si>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</si>
  <si>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</si>
  <si>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</si>
  <si>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</si>
  <si>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</si>
  <si>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</si>
  <si>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</si>
  <si>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</si>
  <si>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</si>
  <si>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</si>
  <si>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</si>
  <si>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</si>
  <si>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</si>
  <si>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</si>
  <si>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</si>
  <si>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</si>
  <si>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</si>
  <si>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</si>
  <si>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</si>
  <si>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</si>
  <si>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</si>
  <si>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</si>
  <si>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</si>
  <si>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</si>
  <si>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</si>
  <si>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</si>
  <si>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</si>
  <si>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</si>
  <si>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</si>
  <si>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</si>
  <si>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</si>
  <si>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</si>
  <si>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</si>
  <si>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</si>
  <si>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</si>
  <si>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</si>
  <si>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</si>
  <si>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</si>
  <si>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</si>
  <si>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</si>
  <si>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</si>
  <si>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</si>
  <si>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</si>
  <si>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</si>
  <si>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</si>
  <si>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</si>
  <si>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</si>
  <si>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</si>
  <si>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</si>
  <si>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</si>
  <si>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</si>
  <si>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</si>
  <si>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</si>
  <si>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</si>
  <si>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</si>
  <si>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</si>
  <si>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</si>
  <si>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</si>
  <si>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</si>
  <si>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</si>
  <si>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</si>
  <si>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</si>
  <si>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</si>
  <si>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</si>
  <si>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</si>
  <si>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</si>
  <si>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</si>
  <si>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</si>
  <si>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</si>
  <si>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</si>
  <si>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</si>
  <si>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</si>
  <si>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</si>
  <si>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</si>
  <si>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</si>
  <si>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</si>
  <si>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</si>
  <si>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</si>
  <si>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</si>
  <si>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</si>
  <si>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</si>
  <si>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</si>
  <si>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</si>
  <si>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</si>
  <si>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</si>
  <si>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</si>
  <si>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</si>
  <si>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</si>
  <si>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</si>
  <si>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</si>
  <si>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</si>
  <si>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</si>
  <si>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</si>
  <si>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</si>
  <si>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</si>
  <si>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</si>
  <si>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</si>
  <si>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</si>
  <si>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</si>
  <si>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</si>
  <si>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</si>
  <si>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</si>
  <si>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</si>
  <si>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</si>
  <si>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</si>
  <si>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</si>
  <si>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</si>
  <si>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</si>
  <si>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</si>
  <si>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</si>
  <si>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</si>
  <si>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</si>
  <si>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</si>
  <si>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</si>
  <si>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</si>
  <si>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</si>
  <si>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</si>
  <si>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</si>
  <si>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</si>
  <si>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</si>
  <si>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</si>
  <si>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</si>
  <si>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</si>
  <si>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</si>
  <si>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</si>
  <si>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</si>
  <si>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</si>
  <si>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</si>
  <si>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</si>
  <si>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</si>
  <si>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</si>
  <si>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</si>
  <si>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</si>
  <si>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</si>
  <si>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</si>
  <si>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</si>
  <si>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</si>
  <si>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</si>
  <si>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</si>
  <si>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</si>
  <si>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</si>
  <si>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</si>
  <si>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</si>
  <si>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</si>
  <si>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</si>
  <si>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</si>
  <si>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</si>
  <si>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</si>
  <si>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</si>
  <si>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</si>
  <si>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</si>
  <si>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</si>
  <si>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</si>
  <si>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</si>
  <si>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</si>
  <si>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</si>
  <si>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</si>
  <si>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</si>
  <si>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</si>
  <si>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</si>
  <si>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</si>
  <si>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</si>
  <si>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</si>
  <si>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</si>
  <si>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</si>
  <si>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</si>
  <si>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</si>
  <si>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</si>
  <si>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</si>
  <si>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</si>
  <si>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</si>
  <si>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</si>
  <si>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</si>
  <si>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</si>
  <si>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</si>
  <si>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</si>
  <si>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</si>
  <si>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</si>
  <si>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</si>
  <si>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</si>
  <si>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</si>
  <si>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</si>
  <si>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</si>
  <si>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</si>
  <si>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</si>
  <si>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</si>
  <si>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</si>
  <si>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</si>
  <si>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</si>
  <si>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</si>
  <si>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</si>
  <si>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</si>
  <si>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</si>
  <si>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</si>
  <si>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</si>
  <si>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</si>
  <si>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</si>
  <si>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</si>
  <si>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</si>
  <si>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</si>
  <si>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</si>
  <si>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</si>
  <si>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</si>
  <si>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</si>
  <si>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</si>
  <si>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</si>
  <si>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</si>
  <si>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</si>
  <si>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</si>
  <si>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</si>
  <si>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</si>
  <si>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</si>
  <si>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</si>
  <si>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</si>
  <si>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</si>
  <si>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</si>
  <si>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</si>
  <si>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</si>
  <si>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</si>
  <si>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</si>
  <si>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</si>
  <si>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</si>
  <si>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</si>
  <si>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</si>
  <si>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</si>
  <si>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</si>
  <si>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</si>
  <si>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</si>
  <si>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</si>
  <si>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</si>
  <si>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</si>
  <si>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</si>
  <si>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</si>
  <si>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</si>
  <si>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</si>
  <si>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</si>
  <si>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</si>
  <si>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</si>
  <si>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</si>
  <si>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</si>
  <si>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</si>
  <si>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</si>
  <si>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</si>
  <si>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</si>
  <si>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</si>
  <si>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</si>
  <si>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</si>
  <si>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</si>
  <si>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</si>
  <si>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</si>
  <si>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</si>
  <si>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</si>
  <si>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</si>
  <si>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</si>
  <si>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</si>
  <si>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</si>
  <si>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</si>
  <si>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</si>
  <si>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</si>
  <si>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</si>
  <si>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</si>
  <si>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</si>
  <si>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</si>
  <si>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</si>
  <si>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</si>
  <si>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</si>
  <si>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</si>
  <si>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</si>
  <si>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</si>
  <si>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</si>
  <si>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</si>
  <si>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</si>
  <si>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</si>
  <si>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</si>
  <si>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</si>
  <si>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</si>
  <si>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</si>
  <si>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</si>
  <si>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</si>
  <si>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</si>
  <si>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</si>
  <si>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</si>
  <si>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</si>
  <si>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</si>
  <si>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</si>
  <si>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</si>
  <si>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</si>
  <si>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</si>
  <si>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</si>
  <si>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</si>
  <si>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</si>
  <si>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</si>
  <si>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</si>
  <si>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</si>
  <si>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</si>
  <si>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</si>
  <si>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</si>
  <si>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</si>
  <si>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</si>
  <si>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</si>
  <si>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</si>
  <si>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</si>
  <si>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</si>
  <si>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</si>
  <si>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</si>
  <si>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</si>
  <si>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</si>
  <si>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</si>
  <si>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</si>
  <si>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</si>
  <si>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</si>
  <si>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</si>
  <si>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</si>
  <si>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</si>
  <si>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</si>
  <si>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</si>
  <si>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</si>
  <si>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</si>
  <si>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</si>
  <si>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</si>
  <si>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</si>
  <si>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</si>
  <si>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</si>
  <si>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</si>
  <si>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</si>
  <si>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</si>
  <si>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</si>
  <si>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</si>
  <si>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</si>
  <si>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</si>
  <si>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</si>
  <si>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</si>
  <si>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</si>
  <si>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</si>
  <si>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</si>
  <si>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</si>
  <si>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</si>
  <si>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</si>
  <si>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</si>
  <si>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</si>
  <si>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</si>
  <si>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</si>
  <si>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</si>
  <si>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</si>
  <si>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</si>
  <si>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</si>
  <si>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</si>
  <si>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</si>
  <si>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</si>
  <si>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</si>
  <si>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</si>
  <si>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</si>
  <si>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</si>
  <si>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</si>
  <si>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</si>
  <si>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</si>
  <si>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</si>
  <si>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</si>
  <si>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</si>
  <si>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</si>
  <si>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</si>
  <si>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</si>
  <si>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</si>
  <si>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</si>
  <si>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</si>
  <si>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</si>
  <si>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</si>
  <si>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</si>
  <si>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</si>
  <si>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</si>
  <si>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</si>
  <si>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</si>
  <si>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</si>
  <si>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</si>
  <si>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</si>
  <si>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</si>
  <si>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</si>
  <si>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</si>
  <si>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</si>
  <si>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</si>
  <si>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</si>
  <si>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</si>
  <si>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</si>
  <si>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</si>
  <si>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</si>
  <si>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</si>
  <si>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</si>
  <si>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</si>
  <si>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</si>
  <si>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</si>
  <si>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</si>
  <si>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</si>
  <si>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</si>
  <si>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</si>
  <si>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</si>
  <si>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</si>
  <si>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</si>
  <si>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</si>
  <si>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</si>
  <si>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</si>
  <si>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</si>
  <si>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</si>
  <si>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</si>
  <si>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</si>
  <si>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</si>
  <si>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</si>
  <si>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</si>
  <si>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</si>
  <si>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</si>
  <si>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</si>
  <si>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</si>
  <si>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</si>
  <si>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</si>
  <si>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</si>
  <si>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</si>
  <si>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</si>
  <si>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</si>
  <si>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</si>
  <si>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</si>
  <si>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</si>
  <si>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</si>
  <si>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</si>
  <si>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</si>
  <si>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</si>
  <si>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</si>
  <si>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</si>
  <si>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</si>
  <si>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</si>
  <si>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</si>
  <si>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</si>
  <si>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</si>
  <si>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</si>
  <si>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</si>
  <si>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</si>
  <si>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</si>
  <si>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</si>
  <si>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</si>
  <si>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</si>
  <si>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</si>
  <si>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</si>
  <si>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</si>
  <si>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</si>
  <si>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</si>
  <si>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</si>
  <si>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</si>
  <si>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</si>
  <si>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</si>
  <si>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</si>
  <si>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</si>
  <si>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</si>
  <si>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</si>
  <si>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</si>
  <si>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</si>
  <si>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</si>
  <si>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</si>
  <si>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</si>
  <si>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</si>
  <si>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</si>
  <si>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</si>
  <si>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</si>
  <si>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</si>
  <si>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</si>
  <si>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</si>
  <si>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</si>
  <si>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</si>
  <si>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</si>
  <si>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</si>
  <si>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</si>
  <si>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</si>
  <si>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</si>
  <si>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</si>
  <si>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</si>
  <si>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</si>
  <si>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</si>
  <si>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</si>
  <si>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</si>
  <si>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</si>
  <si>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</si>
  <si>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</si>
  <si>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</si>
  <si>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</si>
  <si>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</si>
  <si>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</si>
  <si>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</si>
  <si>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</si>
  <si>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</si>
  <si>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</si>
  <si>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</si>
  <si>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</si>
  <si>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</si>
  <si>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</si>
  <si>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</si>
  <si>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</si>
  <si>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</si>
  <si>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</si>
  <si>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</si>
  <si>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</si>
  <si>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</si>
  <si>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</si>
  <si>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</si>
  <si>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</si>
  <si>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</si>
  <si>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</si>
  <si>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</si>
  <si>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</si>
  <si>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</si>
  <si>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</si>
  <si>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</si>
  <si>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</si>
  <si>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</si>
  <si>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</si>
  <si>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</si>
  <si>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</si>
  <si>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</si>
  <si>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</si>
  <si>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</si>
  <si>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</si>
  <si>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</si>
  <si>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</si>
  <si>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</si>
  <si>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</si>
  <si>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</si>
  <si>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</si>
  <si>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</si>
  <si>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</si>
  <si>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</si>
  <si>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</si>
  <si>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</si>
  <si>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</si>
  <si>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</si>
  <si>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</si>
  <si>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</si>
  <si>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</si>
  <si>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</si>
  <si>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</si>
  <si>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</si>
  <si>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</si>
  <si>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</si>
  <si>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</si>
  <si>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</si>
  <si>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</si>
  <si>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</si>
  <si>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</si>
  <si>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</si>
  <si>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</si>
  <si>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</si>
  <si>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</si>
  <si>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</si>
  <si>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</si>
  <si>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</si>
  <si>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</si>
  <si>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</si>
  <si>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</si>
  <si>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</si>
  <si>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</si>
  <si>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</si>
  <si>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</si>
  <si>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</si>
  <si>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</si>
  <si>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</si>
  <si>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</si>
  <si>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</si>
  <si>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</si>
  <si>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</si>
  <si>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</si>
  <si>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</si>
  <si>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</si>
  <si>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</si>
  <si>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</si>
  <si>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</si>
  <si>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</si>
  <si>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</si>
  <si>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</si>
  <si>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</si>
  <si>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</si>
  <si>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</si>
  <si>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</si>
  <si>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</si>
  <si>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</si>
  <si>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</si>
  <si>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</si>
  <si>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</si>
  <si>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</si>
  <si>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</si>
  <si>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</si>
  <si>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</si>
  <si>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</si>
  <si>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</si>
  <si>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</si>
  <si>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</si>
  <si>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</si>
  <si>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</si>
  <si>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</si>
  <si>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</si>
  <si>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</si>
  <si>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</si>
  <si>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</si>
  <si>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</si>
  <si>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</si>
  <si>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</si>
  <si>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</si>
  <si>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</si>
  <si>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</si>
  <si>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</si>
  <si>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</si>
  <si>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</si>
  <si>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</si>
  <si>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</si>
  <si>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</si>
  <si>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</si>
  <si>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</si>
  <si>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</si>
  <si>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</si>
  <si>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</si>
  <si>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</si>
  <si>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</si>
  <si>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</si>
  <si>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</si>
  <si>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</si>
  <si>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</si>
  <si>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</si>
  <si>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</si>
  <si>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</si>
  <si>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</si>
  <si>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</si>
  <si>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</si>
  <si>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</si>
  <si>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</si>
  <si>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</si>
  <si>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</si>
  <si>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</si>
  <si>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</si>
  <si>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</si>
  <si>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</si>
  <si>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</si>
  <si>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</si>
  <si>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</si>
  <si>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</si>
  <si>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</si>
  <si>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</si>
  <si>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</si>
  <si>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</si>
  <si>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</si>
  <si>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</si>
  <si>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</si>
  <si>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</si>
  <si>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</si>
  <si>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</si>
  <si>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</si>
  <si>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</si>
  <si>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</si>
  <si>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</si>
  <si>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</si>
  <si>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</si>
  <si>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</si>
  <si>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</si>
  <si>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</si>
  <si>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</si>
  <si>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</si>
  <si>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</si>
  <si>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</si>
  <si>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</si>
  <si>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</si>
  <si>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</si>
  <si>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</si>
  <si>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</si>
  <si>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</si>
  <si>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</si>
  <si>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</si>
  <si>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</si>
  <si>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</si>
  <si>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</si>
  <si>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</si>
  <si>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</si>
  <si>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</si>
  <si>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</si>
  <si>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</si>
  <si>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</si>
  <si>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</si>
  <si>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</si>
  <si>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</si>
  <si>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</si>
  <si>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</si>
  <si>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</si>
  <si>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</si>
  <si>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</si>
  <si>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</si>
  <si>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</si>
  <si>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</si>
  <si>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</si>
  <si>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</si>
  <si>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</si>
  <si>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</si>
  <si>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</si>
  <si>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</si>
  <si>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</si>
  <si>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</si>
  <si>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</si>
  <si>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</si>
  <si>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</si>
  <si>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</si>
  <si>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</si>
  <si>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</si>
  <si>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</si>
  <si>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</si>
  <si>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</si>
  <si>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</si>
  <si>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</si>
  <si>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</si>
  <si>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</si>
  <si>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</si>
  <si>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</si>
  <si>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</si>
  <si>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</si>
  <si>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</si>
  <si>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</si>
  <si>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</si>
  <si>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</si>
  <si>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</si>
  <si>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</si>
  <si>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</si>
  <si>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</si>
  <si>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</si>
  <si>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</si>
  <si>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</si>
  <si>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</si>
  <si>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</si>
  <si>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</si>
  <si>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</si>
  <si>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</si>
  <si>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</si>
  <si>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</si>
  <si>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</si>
  <si>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</si>
  <si>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</si>
  <si>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</si>
  <si>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</si>
  <si>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</si>
  <si>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</si>
  <si>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</si>
  <si>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</si>
  <si>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</si>
  <si>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</si>
  <si>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</si>
  <si>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</si>
  <si>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</si>
  <si>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</si>
  <si>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</si>
  <si>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</si>
  <si>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</si>
  <si>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</si>
  <si>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</si>
  <si>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</si>
  <si>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</si>
  <si>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</si>
  <si>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</si>
  <si>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</si>
  <si>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</si>
  <si>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</si>
  <si>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</si>
  <si>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</si>
  <si>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</si>
  <si>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</si>
  <si>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</si>
  <si>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</si>
  <si>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</si>
  <si>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</si>
  <si>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</si>
  <si>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</si>
  <si>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</si>
  <si>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</si>
  <si>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</si>
  <si>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</si>
  <si>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</si>
  <si>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</si>
  <si>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</si>
  <si>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</si>
  <si>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</si>
  <si>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</si>
  <si>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</si>
  <si>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</si>
  <si>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</si>
  <si>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</si>
  <si>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</si>
  <si>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</si>
  <si>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</si>
  <si>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</si>
  <si>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</si>
  <si>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</si>
  <si>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</si>
  <si>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</si>
  <si>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</si>
  <si>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</si>
  <si>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</si>
  <si>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</si>
  <si>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</si>
  <si>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</si>
  <si>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</si>
  <si>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</si>
  <si>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</si>
  <si>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</si>
  <si>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</si>
  <si>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</si>
  <si>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</si>
  <si>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</si>
  <si>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</si>
  <si>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</si>
  <si>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</si>
  <si>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</si>
  <si>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</si>
  <si>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</si>
  <si>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</si>
  <si>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</si>
  <si>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</si>
  <si>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</si>
  <si>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</si>
  <si>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</si>
  <si>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</si>
  <si>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</si>
  <si>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</si>
  <si>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</si>
  <si>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</si>
  <si>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</si>
  <si>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</si>
  <si>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</si>
  <si>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</si>
  <si>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</si>
  <si>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</si>
  <si>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</si>
  <si>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</si>
  <si>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</si>
  <si>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</si>
  <si>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</si>
  <si>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</si>
  <si>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</si>
  <si>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</si>
  <si>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</si>
  <si>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</si>
  <si>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</si>
  <si>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</si>
  <si>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</si>
  <si>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</si>
  <si>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</si>
  <si>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</si>
  <si>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</si>
  <si>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</si>
  <si>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</si>
  <si>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</si>
  <si>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</si>
  <si>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</si>
  <si>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</si>
  <si>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</si>
  <si>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</si>
  <si>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</si>
  <si>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</si>
  <si>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</si>
  <si>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</si>
  <si>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</si>
  <si>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</si>
  <si>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</si>
  <si>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</si>
  <si>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</si>
  <si>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</si>
  <si>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</si>
  <si>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</si>
  <si>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</si>
  <si>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</si>
  <si>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</si>
  <si>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</si>
  <si>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</si>
  <si>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</si>
  <si>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</si>
  <si>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</si>
  <si>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</si>
  <si>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</si>
  <si>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</si>
  <si>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</si>
  <si>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</si>
  <si>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</si>
  <si>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</si>
  <si>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</si>
  <si>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</si>
  <si>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</si>
  <si>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</si>
  <si>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</si>
  <si>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</si>
  <si>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</si>
  <si>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</si>
  <si>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</si>
  <si>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</si>
  <si>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</si>
  <si>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</si>
  <si>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</si>
  <si>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</si>
  <si>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</si>
  <si>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</si>
  <si>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</si>
  <si>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</si>
  <si>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</si>
  <si>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</si>
  <si>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</si>
  <si>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</si>
  <si>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</si>
  <si>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</si>
  <si>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</si>
  <si>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</si>
  <si>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</si>
  <si>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</si>
  <si>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</si>
  <si>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</si>
  <si>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</si>
  <si>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</si>
  <si>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</si>
  <si>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</si>
  <si>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</si>
  <si>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</si>
  <si>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</si>
  <si>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</si>
  <si>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</si>
  <si>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</si>
  <si>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</si>
  <si>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</si>
  <si>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</si>
  <si>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</si>
  <si>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</si>
  <si>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</si>
  <si>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</si>
  <si>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</si>
  <si>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</si>
  <si>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</si>
  <si>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</si>
  <si>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</si>
  <si>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</si>
  <si>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</si>
  <si>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</si>
  <si>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</si>
  <si>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</si>
  <si>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</si>
  <si>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</si>
  <si>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</si>
  <si>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</si>
  <si>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</si>
  <si>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</si>
  <si>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</si>
  <si>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</si>
  <si>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</si>
  <si>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</si>
  <si>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</si>
  <si>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</si>
  <si>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</si>
  <si>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</si>
  <si>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</si>
  <si>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</si>
  <si>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</si>
  <si>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</si>
  <si>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</si>
  <si>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</si>
  <si>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</si>
  <si>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</si>
  <si>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</si>
  <si>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</si>
  <si>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</si>
  <si>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</si>
  <si>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</si>
  <si>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</si>
  <si>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</si>
  <si>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</si>
  <si>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</si>
  <si>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</si>
  <si>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</si>
  <si>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</si>
  <si>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</si>
  <si>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</si>
  <si>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</si>
  <si>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</si>
  <si>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</si>
  <si>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</si>
  <si>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</si>
  <si>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</si>
  <si>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</si>
  <si>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</si>
  <si>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</si>
  <si>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</si>
  <si>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</si>
  <si>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</si>
  <si>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</si>
  <si>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</si>
  <si>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</si>
  <si>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</si>
  <si>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</si>
  <si>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</si>
  <si>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</si>
  <si>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</si>
  <si>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</si>
  <si>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</si>
  <si>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</si>
  <si>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</si>
  <si>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</si>
  <si>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</si>
  <si>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</si>
  <si>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</si>
  <si>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</si>
  <si>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</si>
  <si>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</si>
  <si>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</si>
  <si>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</si>
  <si>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</si>
  <si>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</si>
  <si>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</si>
  <si>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</si>
  <si>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</si>
  <si>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</si>
  <si>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</si>
  <si>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</si>
  <si>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</si>
  <si>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</si>
  <si>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</si>
  <si>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</si>
  <si>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</si>
  <si>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</si>
  <si>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</si>
  <si>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</si>
  <si>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</si>
  <si>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</si>
  <si>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</si>
  <si>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</si>
  <si>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</si>
  <si>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</si>
  <si>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</si>
  <si>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</si>
  <si>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</si>
  <si>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</si>
  <si>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</si>
  <si>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</si>
  <si>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</si>
  <si>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</si>
  <si>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</si>
  <si>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</si>
  <si>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</si>
  <si>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</si>
  <si>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</si>
  <si>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</si>
  <si>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</si>
  <si>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</si>
  <si>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</si>
  <si>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</si>
  <si>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</si>
  <si>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</si>
  <si>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</si>
  <si>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</si>
  <si>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</si>
  <si>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</si>
  <si>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</si>
  <si>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</si>
  <si>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</si>
  <si>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</si>
  <si>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</si>
  <si>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</si>
  <si>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</si>
  <si>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</si>
  <si>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</si>
  <si>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</si>
  <si>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</si>
  <si>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</si>
  <si>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</si>
  <si>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</si>
  <si>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</si>
  <si>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</si>
  <si>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</si>
  <si>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</si>
  <si>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</si>
  <si>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</si>
  <si>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</si>
  <si>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</si>
  <si>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</si>
  <si>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</si>
  <si>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</si>
  <si>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</si>
  <si>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</si>
  <si>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</si>
  <si>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</si>
  <si>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</si>
  <si>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</si>
  <si>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</si>
  <si>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</si>
  <si>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</si>
  <si>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</si>
  <si>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</si>
  <si>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</si>
  <si>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</si>
  <si>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</si>
  <si>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</si>
  <si>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</si>
  <si>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</si>
  <si>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</si>
  <si>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</si>
  <si>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</si>
  <si>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</si>
  <si>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</si>
  <si>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</si>
  <si>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</si>
  <si>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</si>
  <si>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</si>
  <si>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</si>
  <si>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</si>
  <si>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</si>
  <si>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</si>
  <si>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</si>
  <si>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</si>
  <si>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</si>
  <si>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</si>
  <si>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</si>
  <si>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</si>
  <si>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</si>
  <si>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</si>
  <si>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</si>
  <si>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</si>
  <si>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</si>
  <si>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</si>
  <si>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</si>
  <si>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</si>
  <si>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</si>
  <si>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</si>
  <si>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</si>
  <si>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</si>
  <si>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</si>
  <si>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</si>
  <si>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</si>
  <si>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</si>
  <si>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</si>
  <si>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</si>
  <si>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</si>
  <si>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</si>
  <si>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</si>
  <si>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</si>
  <si>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</si>
  <si>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</si>
  <si>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</si>
  <si>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</si>
  <si>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</si>
  <si>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</si>
  <si>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</si>
  <si>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</si>
  <si>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</si>
  <si>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</si>
  <si>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</si>
  <si>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</si>
  <si>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</si>
  <si>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</si>
  <si>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</si>
  <si>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</si>
  <si>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</si>
  <si>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</si>
  <si>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</si>
  <si>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</si>
  <si>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</si>
  <si>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</si>
  <si>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</si>
  <si>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</si>
  <si>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</si>
  <si>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</si>
  <si>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</si>
  <si>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</si>
  <si>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</si>
  <si>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</si>
  <si>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</si>
  <si>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</si>
  <si>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</si>
  <si>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</si>
  <si>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</si>
  <si>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</si>
  <si>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</si>
  <si>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</si>
  <si>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</si>
  <si>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</si>
  <si>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</si>
  <si>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</si>
  <si>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</si>
  <si>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</si>
  <si>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</si>
  <si>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</si>
  <si>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</si>
  <si>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</si>
  <si>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</si>
  <si>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</si>
  <si>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</si>
  <si>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</si>
  <si>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</si>
  <si>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</si>
  <si>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</si>
  <si>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</si>
  <si>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</si>
  <si>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</si>
  <si>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</si>
  <si>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</si>
  <si>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</si>
  <si>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</si>
  <si>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</si>
  <si>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</si>
  <si>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</si>
  <si>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</si>
  <si>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</si>
  <si>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</si>
  <si>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</si>
  <si>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</si>
  <si>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</si>
  <si>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</si>
  <si>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</si>
  <si>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</si>
  <si>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</si>
  <si>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</si>
  <si>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</si>
  <si>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</si>
  <si>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</si>
  <si>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</si>
  <si>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</si>
  <si>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</si>
  <si>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</si>
  <si>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</si>
  <si>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</si>
  <si>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</si>
  <si>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</si>
  <si>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</si>
  <si>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</si>
  <si>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</si>
  <si>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</si>
  <si>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</si>
  <si>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</si>
  <si>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</si>
  <si>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</si>
  <si>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</si>
  <si>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</si>
  <si>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</si>
  <si>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</si>
  <si>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</si>
  <si>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</si>
  <si>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</si>
  <si>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</si>
  <si>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</si>
  <si>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</si>
  <si>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</si>
  <si>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</si>
  <si>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</si>
  <si>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</si>
  <si>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</si>
  <si>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</si>
  <si>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</si>
  <si>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</si>
  <si>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</si>
  <si>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</si>
  <si>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</si>
  <si>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</si>
  <si>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</si>
  <si>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</si>
  <si>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</si>
  <si>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</si>
  <si>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</si>
  <si>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</si>
  <si>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</si>
  <si>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</si>
  <si>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</si>
  <si>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</si>
  <si>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</si>
  <si>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</si>
  <si>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</si>
  <si>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</si>
  <si>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</si>
  <si>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</si>
  <si>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</si>
  <si>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</si>
  <si>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</si>
  <si>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</si>
  <si>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</si>
  <si>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</si>
  <si>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</si>
  <si>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</si>
  <si>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</si>
  <si>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</si>
  <si>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</si>
  <si>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</si>
  <si>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</si>
  <si>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</si>
  <si>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</si>
  <si>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</si>
  <si>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</si>
  <si>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</si>
  <si>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</si>
  <si>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</si>
  <si>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</si>
  <si>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</si>
  <si>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</si>
  <si>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</si>
  <si>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</si>
  <si>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</si>
  <si>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</si>
  <si>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</si>
  <si>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</si>
  <si>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</si>
  <si>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</si>
  <si>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</si>
  <si>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</si>
  <si>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</si>
  <si>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</si>
  <si>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</si>
  <si>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</si>
  <si>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</si>
  <si>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</si>
  <si>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</si>
  <si>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</si>
  <si>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</si>
  <si>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</si>
  <si>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</si>
  <si>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</si>
  <si>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</si>
  <si>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</si>
  <si>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</si>
  <si>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</si>
  <si>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</si>
  <si>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</si>
  <si>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</si>
  <si>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</si>
  <si>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</si>
  <si>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</si>
  <si>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</si>
  <si>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</si>
  <si>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</si>
  <si>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</si>
  <si>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</si>
  <si>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</si>
  <si>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</si>
  <si>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</si>
  <si>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</si>
  <si>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</si>
  <si>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</si>
  <si>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</si>
  <si>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</si>
  <si>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</si>
  <si>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</si>
  <si>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</si>
  <si>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</si>
  <si>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</si>
  <si>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</si>
  <si>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</si>
  <si>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</si>
  <si>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</si>
  <si>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</si>
  <si>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</si>
  <si>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</si>
  <si>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</si>
  <si>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</si>
  <si>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</si>
  <si>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</si>
  <si>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</si>
  <si>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</si>
  <si>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</si>
  <si>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</si>
  <si>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</si>
  <si>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</si>
  <si>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</si>
  <si>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</si>
  <si>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</si>
  <si>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</si>
  <si>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</si>
  <si>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</si>
  <si>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</si>
  <si>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</si>
  <si>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</si>
  <si>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</si>
  <si>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</si>
  <si>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</si>
  <si>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</si>
  <si>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</si>
  <si>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</si>
  <si>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</si>
  <si>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</si>
  <si>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</si>
  <si>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</si>
  <si>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</si>
  <si>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</si>
  <si>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</si>
  <si>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</si>
  <si>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</si>
  <si>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</si>
  <si>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</si>
  <si>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</si>
  <si>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</si>
  <si>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</si>
  <si>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</si>
  <si>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</si>
  <si>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</si>
  <si>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</si>
  <si>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</si>
  <si>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</si>
  <si>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</si>
  <si>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</si>
  <si>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</si>
  <si>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</si>
  <si>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</si>
  <si>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</si>
  <si>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</si>
  <si>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</si>
  <si>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</si>
  <si>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</si>
  <si>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</si>
  <si>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</si>
  <si>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</si>
  <si>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</si>
  <si>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</si>
  <si>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</si>
  <si>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</si>
  <si>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</si>
  <si>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</si>
  <si>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</si>
  <si>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</si>
  <si>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</si>
  <si>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</si>
  <si>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</si>
  <si>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</si>
  <si>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</si>
  <si>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</si>
  <si>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</si>
  <si>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</si>
  <si>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</si>
  <si>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</si>
  <si>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</si>
  <si>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</si>
  <si>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</si>
  <si>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</si>
  <si>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</si>
  <si>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</si>
  <si>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</si>
  <si>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</si>
  <si>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</si>
  <si>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</si>
  <si>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</si>
  <si>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</si>
  <si>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</si>
  <si>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</si>
  <si>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</si>
  <si>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</si>
  <si>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</si>
  <si>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</si>
  <si>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</si>
  <si>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</si>
  <si>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</si>
  <si>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</si>
  <si>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</si>
  <si>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</si>
  <si>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</si>
  <si>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</si>
  <si>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</si>
  <si>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</si>
  <si>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</si>
  <si>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</si>
  <si>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</si>
  <si>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</si>
  <si>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</si>
  <si>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</si>
  <si>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</si>
  <si>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</si>
  <si>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</si>
  <si>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</si>
  <si>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</si>
  <si>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</si>
  <si>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</si>
  <si>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</si>
  <si>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</si>
  <si>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</si>
  <si>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</si>
  <si>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</si>
  <si>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</si>
  <si>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</si>
  <si>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</si>
  <si>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</si>
  <si>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</si>
  <si>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</si>
  <si>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</si>
  <si>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</si>
  <si>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</si>
  <si>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</si>
  <si>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</si>
  <si>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</si>
  <si>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</si>
  <si>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</si>
  <si>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</si>
  <si>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</si>
  <si>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</si>
  <si>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</si>
  <si>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</si>
  <si>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</si>
  <si>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</si>
  <si>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</si>
  <si>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</si>
  <si>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</si>
  <si>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</si>
  <si>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</si>
  <si>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</si>
  <si>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</si>
  <si>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</si>
  <si>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</si>
  <si>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</si>
  <si>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</si>
  <si>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</si>
  <si>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</si>
  <si>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</si>
  <si>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</si>
  <si>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</si>
  <si>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</si>
  <si>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</si>
  <si>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</si>
  <si>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</si>
  <si>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</si>
  <si>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</si>
  <si>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</si>
  <si>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</si>
  <si>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</si>
  <si>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</si>
  <si>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</si>
  <si>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</si>
  <si>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</si>
  <si>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</si>
  <si>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</si>
  <si>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</si>
  <si>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</si>
  <si>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</si>
  <si>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</si>
  <si>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</si>
  <si>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</si>
  <si>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</si>
  <si>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</si>
  <si>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</si>
  <si>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</si>
  <si>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</si>
  <si>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</si>
  <si>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</si>
  <si>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</si>
  <si>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</si>
  <si>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</si>
  <si>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</si>
  <si>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</si>
  <si>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</si>
  <si>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</si>
  <si>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</si>
  <si>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</si>
  <si>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</si>
  <si>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</si>
  <si>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</si>
  <si>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</si>
  <si>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</si>
  <si>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</si>
  <si>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</si>
  <si>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</si>
  <si>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</si>
  <si>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</si>
  <si>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</si>
  <si>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</si>
  <si>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</si>
  <si>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</si>
  <si>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</si>
  <si>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</si>
  <si>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</si>
  <si>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</si>
  <si>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</si>
  <si>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</si>
  <si>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</si>
  <si>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</si>
  <si>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</si>
  <si>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</si>
  <si>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</si>
  <si>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</si>
  <si>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</si>
  <si>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</si>
  <si>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</si>
  <si>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</si>
  <si>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</si>
  <si>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</si>
  <si>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</si>
  <si>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</si>
  <si>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</si>
  <si>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</si>
  <si>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</si>
  <si>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</si>
  <si>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</si>
  <si>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</si>
  <si>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</si>
  <si>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</si>
  <si>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</si>
  <si>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</si>
  <si>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</si>
  <si>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</si>
  <si>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</si>
  <si>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</si>
  <si>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</si>
  <si>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</si>
  <si>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</si>
  <si>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</si>
  <si>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</si>
  <si>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</si>
  <si>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</si>
  <si>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</si>
  <si>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</si>
  <si>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</si>
  <si>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</si>
  <si>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</si>
  <si>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</si>
  <si>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</si>
  <si>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</si>
  <si>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</si>
  <si>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</si>
  <si>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</si>
  <si>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</si>
  <si>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</si>
  <si>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</si>
  <si>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</si>
  <si>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</si>
  <si>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</si>
  <si>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</si>
  <si>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</si>
  <si>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</si>
  <si>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</si>
  <si>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</si>
  <si>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</si>
  <si>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</si>
  <si>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</si>
  <si>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</si>
  <si>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</si>
  <si>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</si>
  <si>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</si>
  <si>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</si>
  <si>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</si>
  <si>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</si>
  <si>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</si>
  <si>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</si>
  <si>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</si>
  <si>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</si>
  <si>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</si>
  <si>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</si>
  <si>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</si>
  <si>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</si>
  <si>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</si>
  <si>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</si>
  <si>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</si>
  <si>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</si>
  <si>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</si>
  <si>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</si>
  <si>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</si>
  <si>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</si>
  <si>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</si>
  <si>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</si>
  <si>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</si>
  <si>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</si>
  <si>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</si>
  <si>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</si>
  <si>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</si>
  <si>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</si>
  <si>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</si>
  <si>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</si>
  <si>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</si>
  <si>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</si>
  <si>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</si>
  <si>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</si>
  <si>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</si>
  <si>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</si>
  <si>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</si>
  <si>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</si>
  <si>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</si>
  <si>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</si>
  <si>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</si>
  <si>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</si>
  <si>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</si>
  <si>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</si>
  <si>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</si>
  <si>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</si>
  <si>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</si>
  <si>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</si>
  <si>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</si>
  <si>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</si>
  <si>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</si>
  <si>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</si>
  <si>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</si>
  <si>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</si>
  <si>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</si>
  <si>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</si>
  <si>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</si>
  <si>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</si>
  <si>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</si>
  <si>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</si>
  <si>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</si>
  <si>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</si>
  <si>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</si>
  <si>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</si>
  <si>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</si>
  <si>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</si>
  <si>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</si>
  <si>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</si>
  <si>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</si>
  <si>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</si>
  <si>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</si>
  <si>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</si>
  <si>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</si>
  <si>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</si>
  <si>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</si>
  <si>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</si>
  <si>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</si>
  <si>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</si>
  <si>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</si>
  <si>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</si>
  <si>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</si>
  <si>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</si>
  <si>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</si>
  <si>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</si>
  <si>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</si>
  <si>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</si>
  <si>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</si>
  <si>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</si>
  <si>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</si>
  <si>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</si>
  <si>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</si>
  <si>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</si>
  <si>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</si>
  <si>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</si>
  <si>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</si>
  <si>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</si>
  <si>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</si>
  <si>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</si>
  <si>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</si>
  <si>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</si>
  <si>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</si>
  <si>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</si>
  <si>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</si>
  <si>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</si>
  <si>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</si>
  <si>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</si>
  <si>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</si>
  <si>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</si>
  <si>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</si>
  <si>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</si>
  <si>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</si>
  <si>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</si>
  <si>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</si>
  <si>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</si>
  <si>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</si>
  <si>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</si>
  <si>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</si>
  <si>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</si>
  <si>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</si>
  <si>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</si>
  <si>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</si>
  <si>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</si>
  <si>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</si>
  <si>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</si>
  <si>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</si>
  <si>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</si>
  <si>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</si>
  <si>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</si>
  <si>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</si>
  <si>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</si>
  <si>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</si>
  <si>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</si>
  <si>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</si>
  <si>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</si>
  <si>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</si>
  <si>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</si>
  <si>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</si>
  <si>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</si>
  <si>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</si>
  <si>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</si>
  <si>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</si>
  <si>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</si>
  <si>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</si>
  <si>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</si>
  <si>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</si>
  <si>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</si>
  <si>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</si>
  <si>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</si>
  <si>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</si>
  <si>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</si>
  <si>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</si>
  <si>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</si>
  <si>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</si>
  <si>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</si>
  <si>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</si>
  <si>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</si>
  <si>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</si>
  <si>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</si>
  <si>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</si>
  <si>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</si>
  <si>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</si>
  <si>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</si>
  <si>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</si>
  <si>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</si>
  <si>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</si>
  <si>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</si>
  <si>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</si>
  <si>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</si>
  <si>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</si>
  <si>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</si>
  <si>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</si>
  <si>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</si>
  <si>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</si>
  <si>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</si>
  <si>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</si>
  <si>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</si>
  <si>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</si>
  <si>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</si>
  <si>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</si>
  <si>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</si>
  <si>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</si>
  <si>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</si>
  <si>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</si>
  <si>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</si>
  <si>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</si>
  <si>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</si>
  <si>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</si>
  <si>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</si>
  <si>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</si>
  <si>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</si>
  <si>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</si>
  <si>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</si>
  <si>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</si>
  <si>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</si>
  <si>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</si>
  <si>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</si>
  <si>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</si>
  <si>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</si>
  <si>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</si>
  <si>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</si>
  <si>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</si>
  <si>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</si>
  <si>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</si>
  <si>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</si>
  <si>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</si>
  <si>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</si>
  <si>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</si>
  <si>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</si>
  <si>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</si>
  <si>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</si>
  <si>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</si>
  <si>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</si>
  <si>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</si>
  <si>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</si>
  <si>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</si>
  <si>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</si>
  <si>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</si>
  <si>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</si>
  <si>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</si>
  <si>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</si>
  <si>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</si>
  <si>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</si>
  <si>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</si>
  <si>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</si>
  <si>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</si>
  <si>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</si>
  <si>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</si>
  <si>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</si>
  <si>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</si>
  <si>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</si>
  <si>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</si>
  <si>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</si>
  <si>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</si>
  <si>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</si>
  <si>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</si>
  <si>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</si>
  <si>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</si>
  <si>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</si>
  <si>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</si>
  <si>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</si>
  <si>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</si>
  <si>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</si>
  <si>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</si>
  <si>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</si>
  <si>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</si>
  <si>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</si>
  <si>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</si>
  <si>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</si>
  <si>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</si>
  <si>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</si>
  <si>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</si>
  <si>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</si>
  <si>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</si>
  <si>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</si>
  <si>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</si>
  <si>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</si>
  <si>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</si>
  <si>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</si>
  <si>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</si>
  <si>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</si>
  <si>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</si>
  <si>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</si>
  <si>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</si>
  <si>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</si>
  <si>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</si>
  <si>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</si>
  <si>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</si>
  <si>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</si>
  <si>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</si>
  <si>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</si>
  <si>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</si>
  <si>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</si>
  <si>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</si>
  <si>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</si>
  <si>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</si>
  <si>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</si>
  <si>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</si>
  <si>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</si>
  <si>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</si>
  <si>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</si>
  <si>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</si>
  <si>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</si>
  <si>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</si>
  <si>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</si>
  <si>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</si>
  <si>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</si>
  <si>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</si>
  <si>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</si>
  <si>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</si>
  <si>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</si>
  <si>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</si>
  <si>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</si>
  <si>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</si>
  <si>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</si>
  <si>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</si>
  <si>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</si>
  <si>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</si>
  <si>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</si>
  <si>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</si>
  <si>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</si>
  <si>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</si>
  <si>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</si>
  <si>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</si>
  <si>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</si>
  <si>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</si>
  <si>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</si>
  <si>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</si>
  <si>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</si>
  <si>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</si>
  <si>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</si>
  <si>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</si>
  <si>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</si>
  <si>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</si>
  <si>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</si>
  <si>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</si>
  <si>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</si>
  <si>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</si>
  <si>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</si>
  <si>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</si>
  <si>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</si>
  <si>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</si>
  <si>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</si>
  <si>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</si>
  <si>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</si>
  <si>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</si>
  <si>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</si>
  <si>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</si>
  <si>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</si>
  <si>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</si>
  <si>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</si>
  <si>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</si>
  <si>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</si>
  <si>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</si>
  <si>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</si>
  <si>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</si>
  <si>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</si>
  <si>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</si>
  <si>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</si>
  <si>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</si>
  <si>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</si>
  <si>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</si>
  <si>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</si>
  <si>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</si>
  <si>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</si>
  <si>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</si>
  <si>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</si>
  <si>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</si>
  <si>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</si>
  <si>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</si>
  <si>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</si>
  <si>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</si>
  <si>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</si>
  <si>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</si>
  <si>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</si>
  <si>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</si>
  <si>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</si>
  <si>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</si>
  <si>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</si>
  <si>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</si>
  <si>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</si>
  <si>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</si>
  <si>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</si>
  <si>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</si>
  <si>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</si>
  <si>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</si>
  <si>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</si>
  <si>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</si>
  <si>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</si>
  <si>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</si>
  <si>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</si>
  <si>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</si>
  <si>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</si>
  <si>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</si>
  <si>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</si>
  <si>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</si>
  <si>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</si>
  <si>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</si>
  <si>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</si>
  <si>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</si>
  <si>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</si>
  <si>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</si>
  <si>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</si>
  <si>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</si>
  <si>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</si>
  <si>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</si>
  <si>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</si>
  <si>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</si>
  <si>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</si>
  <si>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</si>
  <si>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</si>
  <si>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</si>
  <si>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</si>
  <si>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</si>
  <si>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</si>
  <si>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</si>
  <si>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</si>
  <si>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</si>
  <si>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</si>
  <si>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</si>
  <si>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</si>
  <si>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</si>
  <si>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</si>
  <si>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</si>
  <si>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</si>
  <si>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</si>
  <si>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</si>
  <si>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</si>
  <si>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</si>
  <si>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</si>
  <si>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</si>
  <si>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</si>
  <si>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</si>
  <si>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</si>
  <si>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</si>
  <si>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</si>
  <si>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</si>
  <si>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</si>
  <si>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</si>
  <si>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</si>
  <si>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</si>
  <si>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</si>
  <si>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</si>
  <si>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</si>
  <si>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</si>
  <si>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</si>
  <si>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</si>
  <si>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</si>
  <si>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</si>
  <si>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</si>
  <si>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</si>
  <si>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</si>
  <si>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</si>
  <si>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</si>
  <si>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</si>
  <si>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</si>
  <si>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</si>
  <si>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</si>
  <si>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</si>
  <si>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</si>
  <si>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</si>
  <si>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</si>
  <si>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</si>
  <si>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</si>
  <si>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</si>
  <si>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</si>
  <si>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</si>
  <si>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</si>
  <si>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</si>
  <si>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</si>
  <si>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</si>
  <si>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</si>
  <si>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</si>
  <si>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</si>
  <si>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</si>
  <si>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</si>
  <si>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</si>
  <si>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</si>
  <si>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</si>
  <si>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</si>
  <si>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</si>
  <si>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</si>
  <si>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</si>
  <si>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</si>
  <si>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</si>
  <si>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</si>
  <si>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</si>
  <si>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</si>
  <si>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</si>
  <si>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</si>
  <si>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</si>
  <si>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</si>
  <si>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</si>
  <si>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</si>
  <si>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</si>
  <si>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</si>
  <si>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</si>
  <si>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</si>
  <si>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</si>
  <si>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</si>
  <si>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</si>
  <si>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</si>
  <si>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</si>
  <si>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</si>
  <si>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</si>
  <si>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</si>
  <si>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</si>
  <si>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</si>
  <si>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</si>
  <si>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</si>
  <si>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</si>
  <si>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</si>
  <si>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</si>
  <si>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</si>
  <si>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</si>
  <si>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</si>
  <si>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</si>
  <si>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</si>
  <si>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</si>
  <si>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</si>
  <si>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</si>
  <si>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</si>
  <si>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</si>
  <si>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</si>
  <si>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</si>
  <si>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</si>
  <si>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</si>
  <si>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</si>
  <si>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</si>
  <si>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</si>
  <si>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</si>
  <si>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</si>
  <si>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</si>
  <si>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</si>
  <si>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</si>
  <si>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</si>
  <si>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</si>
  <si>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</si>
  <si>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</si>
  <si>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</si>
  <si>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</si>
  <si>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</si>
  <si>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</si>
  <si>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</si>
  <si>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</si>
  <si>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</si>
  <si>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</si>
  <si>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</si>
  <si>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</si>
  <si>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</si>
  <si>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</si>
  <si>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</si>
  <si>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</si>
  <si>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</si>
  <si>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</si>
  <si>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</si>
  <si>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</si>
  <si>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</si>
  <si>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</si>
  <si>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</si>
  <si>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</si>
  <si>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</si>
  <si>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</si>
  <si>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</si>
  <si>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</si>
  <si>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</si>
  <si>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</si>
  <si>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</si>
  <si>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</si>
  <si>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</si>
  <si>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</si>
  <si>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</si>
  <si>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</si>
  <si>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</si>
  <si>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</si>
  <si>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</si>
  <si>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</si>
  <si>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</si>
  <si>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</si>
  <si>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</si>
  <si>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</si>
  <si>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</si>
  <si>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</si>
  <si>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</si>
  <si>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</si>
  <si>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</si>
  <si>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</si>
  <si>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</si>
  <si>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</si>
  <si>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</si>
  <si>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</si>
  <si>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</si>
  <si>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</si>
  <si>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</si>
  <si>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</si>
  <si>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</si>
  <si>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</si>
  <si>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</si>
  <si>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</si>
  <si>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</si>
  <si>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</si>
  <si>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</si>
  <si>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</si>
  <si>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</si>
  <si>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</si>
  <si>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</si>
  <si>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</si>
  <si>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</si>
  <si>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</si>
  <si>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</si>
  <si>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</si>
  <si>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</si>
  <si>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</si>
  <si>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</si>
  <si>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</si>
  <si>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</si>
  <si>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</si>
  <si>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</si>
  <si>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</si>
  <si>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</si>
  <si>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</si>
  <si>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</si>
  <si>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</si>
  <si>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</si>
  <si>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</si>
  <si>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</si>
  <si>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</si>
  <si>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</si>
  <si>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</si>
  <si>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</si>
  <si>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</si>
  <si>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</si>
  <si>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</si>
  <si>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</si>
  <si>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</si>
  <si>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</si>
  <si>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</si>
  <si>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</si>
  <si>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</si>
  <si>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</si>
  <si>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</si>
  <si>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</si>
  <si>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</si>
  <si>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</si>
  <si>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</si>
  <si>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</si>
  <si>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</si>
  <si>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</si>
  <si>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</si>
  <si>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</si>
  <si>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</si>
  <si>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</si>
  <si>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</si>
  <si>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</si>
  <si>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</si>
  <si>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</si>
  <si>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</si>
  <si>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</si>
  <si>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</si>
  <si>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</si>
  <si>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</si>
  <si>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</si>
  <si>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</si>
  <si>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</si>
  <si>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</si>
  <si>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</si>
  <si>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</si>
  <si>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</si>
  <si>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</si>
  <si>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</si>
  <si>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</si>
  <si>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</si>
  <si>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</si>
  <si>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</si>
  <si>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</si>
  <si>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</si>
  <si>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</si>
  <si>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</si>
  <si>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</si>
  <si>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</si>
  <si>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</si>
  <si>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</si>
  <si>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</si>
  <si>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</si>
  <si>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</si>
  <si>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</si>
  <si>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</si>
  <si>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</si>
  <si>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</si>
  <si>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</si>
  <si>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</si>
  <si>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</si>
  <si>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</si>
  <si>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</si>
  <si>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</si>
  <si>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</si>
  <si>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</si>
  <si>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</si>
  <si>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</si>
  <si>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</si>
  <si>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</si>
  <si>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</si>
  <si>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</si>
  <si>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</si>
  <si>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</si>
  <si>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</si>
  <si>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</si>
  <si>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</si>
  <si>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</si>
  <si>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</si>
  <si>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</si>
  <si>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</si>
  <si>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</si>
  <si>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</si>
  <si>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</si>
  <si>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</si>
  <si>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</si>
  <si>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</si>
  <si>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</si>
  <si>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</si>
  <si>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</si>
  <si>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</si>
  <si>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</si>
  <si>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</si>
  <si>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</si>
  <si>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</si>
  <si>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</si>
  <si>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</si>
  <si>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</si>
  <si>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</si>
  <si>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</si>
  <si>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</si>
  <si>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</si>
  <si>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</si>
  <si>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</si>
  <si>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</si>
  <si>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</si>
  <si>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</si>
  <si>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</si>
  <si>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</si>
  <si>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</si>
  <si>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</si>
  <si>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</si>
  <si>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</si>
  <si>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</si>
  <si>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</si>
  <si>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</si>
  <si>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</si>
  <si>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</si>
  <si>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</si>
  <si>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</si>
  <si>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</si>
  <si>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</si>
  <si>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</si>
  <si>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</si>
  <si>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</si>
  <si>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</si>
  <si>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</si>
  <si>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</si>
  <si>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</si>
  <si>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</si>
  <si>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</si>
  <si>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</si>
  <si>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</si>
  <si>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</si>
  <si>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</si>
  <si>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</si>
  <si>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</si>
  <si>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</si>
  <si>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</si>
  <si>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</si>
  <si>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</si>
  <si>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</si>
  <si>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</si>
  <si>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</si>
  <si>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</si>
  <si>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</si>
  <si>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</si>
  <si>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</si>
  <si>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</si>
  <si>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</si>
  <si>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</si>
  <si>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</si>
  <si>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</si>
  <si>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</si>
  <si>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</si>
  <si>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</si>
  <si>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</si>
  <si>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</si>
  <si>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</si>
  <si>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</si>
  <si>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</si>
  <si>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</si>
  <si>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</si>
  <si>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</si>
  <si>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</si>
  <si>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</si>
  <si>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</si>
  <si>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</si>
  <si>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</si>
  <si>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</si>
  <si>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</si>
  <si>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</si>
  <si>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</si>
  <si>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</si>
  <si>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</si>
  <si>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</si>
  <si>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</si>
  <si>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</si>
  <si>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</si>
  <si>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</si>
  <si>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</si>
  <si>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</si>
  <si>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</si>
  <si>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</si>
  <si>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</si>
  <si>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</si>
  <si>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</si>
  <si>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</si>
  <si>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</si>
  <si>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</si>
  <si>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</si>
  <si>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</si>
  <si>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</si>
  <si>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</si>
  <si>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</si>
  <si>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</si>
  <si>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</si>
  <si>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</si>
  <si>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</si>
  <si>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</si>
  <si>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</si>
  <si>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</si>
  <si>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</si>
  <si>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</si>
  <si>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</si>
  <si>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</si>
  <si>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</si>
  <si>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</si>
  <si>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</si>
  <si>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</si>
  <si>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</si>
  <si>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</si>
  <si>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</si>
  <si>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</si>
  <si>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</si>
  <si>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</si>
  <si>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</si>
  <si>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</si>
  <si>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</si>
  <si>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</si>
  <si>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</si>
  <si>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</si>
  <si>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</si>
  <si>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</si>
  <si>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</si>
  <si>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</si>
  <si>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</si>
  <si>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</si>
  <si>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</si>
  <si>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</si>
  <si>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</si>
  <si>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</si>
  <si>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</si>
  <si>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</si>
  <si>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</si>
  <si>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</si>
  <si>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</si>
  <si>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</si>
  <si>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</si>
  <si>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</si>
  <si>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</si>
  <si>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</si>
  <si>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</si>
  <si>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</si>
  <si>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</si>
  <si>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</si>
  <si>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</si>
  <si>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</si>
  <si>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</si>
  <si>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</si>
  <si>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</si>
  <si>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</si>
  <si>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</si>
  <si>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</si>
  <si>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</si>
  <si>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</si>
  <si>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</si>
  <si>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</si>
  <si>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</si>
  <si>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</si>
  <si>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</si>
  <si>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</si>
  <si>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</si>
  <si>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</si>
  <si>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</si>
  <si>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</si>
  <si>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</si>
  <si>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</si>
  <si>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</si>
  <si>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</si>
  <si>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</si>
  <si>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</si>
  <si>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</si>
  <si>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</si>
  <si>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</si>
  <si>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</si>
  <si>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</si>
  <si>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</si>
  <si>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</si>
  <si>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</si>
  <si>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</si>
  <si>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</si>
  <si>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</si>
  <si>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</si>
  <si>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</si>
  <si>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</si>
  <si>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</si>
  <si>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</si>
  <si>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</si>
  <si>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</si>
  <si>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</si>
  <si>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</si>
  <si>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</si>
  <si>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</si>
  <si>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</si>
  <si>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</si>
  <si>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</si>
  <si>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</si>
  <si>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</si>
  <si>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</si>
  <si>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</si>
  <si>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</si>
  <si>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</si>
  <si>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</si>
  <si>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</si>
  <si>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</si>
  <si>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</si>
  <si>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</si>
  <si>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</si>
  <si>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</si>
  <si>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</si>
  <si>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</si>
  <si>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</si>
  <si>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</si>
  <si>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</si>
  <si>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</si>
  <si>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</si>
  <si>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</si>
  <si>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</si>
  <si>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</si>
  <si>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</si>
  <si>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</si>
  <si>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</si>
  <si>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</si>
  <si>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</si>
  <si>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</si>
  <si>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</si>
  <si>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</si>
  <si>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</si>
  <si>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</si>
  <si>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</si>
  <si>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</si>
  <si>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</si>
  <si>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</si>
  <si>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</si>
  <si>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</si>
  <si>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</si>
  <si>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</si>
  <si>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</si>
  <si>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</si>
  <si>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</si>
  <si>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</si>
  <si>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</si>
  <si>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</si>
  <si>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</si>
  <si>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</si>
  <si>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</si>
  <si>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</si>
  <si>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</si>
  <si>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</si>
  <si>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</si>
  <si>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</si>
  <si>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</si>
  <si>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</si>
  <si>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</si>
  <si>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</si>
  <si>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</si>
  <si>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</si>
  <si>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</si>
  <si>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</si>
  <si>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</si>
  <si>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</si>
  <si>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</si>
  <si>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</si>
  <si>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</si>
  <si>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</si>
  <si>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</si>
  <si>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</si>
  <si>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</si>
  <si>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</si>
  <si>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</si>
  <si>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</si>
  <si>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</si>
  <si>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</si>
  <si>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</si>
  <si>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</si>
  <si>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</si>
  <si>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</si>
  <si>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</si>
  <si>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</si>
  <si>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</si>
  <si>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</si>
  <si>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</si>
  <si>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</si>
  <si>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</si>
  <si>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</si>
  <si>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</si>
  <si>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</si>
  <si>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</si>
  <si>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</si>
  <si>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</si>
  <si>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</si>
  <si>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</si>
  <si>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</si>
  <si>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</si>
  <si>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</si>
  <si>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</si>
  <si>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</si>
  <si>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</si>
  <si>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</si>
  <si>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</si>
  <si>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</si>
  <si>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</si>
  <si>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</si>
  <si>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</si>
  <si>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</si>
  <si>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</si>
  <si>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</si>
  <si>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</si>
  <si>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</si>
  <si>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</si>
  <si>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</si>
  <si>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</si>
  <si>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</si>
  <si>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</si>
  <si>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</si>
  <si>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</si>
  <si>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</si>
  <si>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</si>
  <si>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</si>
  <si>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</si>
  <si>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</si>
  <si>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</si>
  <si>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</si>
  <si>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</si>
  <si>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</si>
  <si>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</si>
  <si>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</si>
  <si>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</si>
  <si>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</si>
  <si>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</si>
  <si>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</si>
  <si>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</si>
  <si>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</si>
  <si>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</si>
  <si>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</si>
  <si>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</si>
  <si>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</si>
  <si>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</si>
  <si>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</si>
  <si>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</si>
  <si>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</si>
  <si>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</si>
  <si>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</si>
  <si>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</si>
  <si>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</si>
  <si>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</si>
  <si>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</si>
  <si>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</si>
  <si>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</si>
  <si>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</si>
  <si>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</si>
  <si>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</si>
  <si>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</si>
  <si>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</si>
  <si>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</si>
  <si>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</si>
  <si>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</si>
  <si>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</si>
  <si>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</si>
  <si>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</si>
  <si>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</si>
  <si>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</si>
  <si>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</si>
  <si>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</si>
  <si>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</si>
  <si>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</si>
  <si>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</si>
  <si>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</si>
  <si>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</si>
  <si>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</si>
  <si>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</si>
  <si>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</si>
  <si>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</si>
  <si>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</si>
  <si>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</si>
  <si>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</si>
  <si>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</si>
  <si>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</si>
  <si>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</si>
  <si>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</si>
  <si>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</si>
  <si>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</si>
  <si>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</si>
  <si>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</si>
  <si>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</si>
  <si>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</si>
  <si>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</si>
  <si>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</si>
  <si>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</si>
  <si>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</si>
  <si>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</si>
  <si>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</si>
  <si>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</si>
  <si>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</si>
  <si>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</si>
  <si>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</si>
  <si>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</si>
  <si>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</si>
  <si>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</si>
  <si>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</si>
  <si>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</si>
  <si>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</si>
  <si>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</si>
  <si>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</si>
  <si>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</si>
  <si>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</si>
  <si>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</si>
  <si>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</si>
  <si>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</si>
  <si>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</si>
  <si>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</si>
  <si>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</si>
  <si>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</si>
  <si>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</si>
  <si>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</si>
  <si>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</si>
  <si>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</si>
  <si>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</si>
  <si>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</si>
  <si>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</si>
  <si>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</si>
  <si>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</si>
  <si>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</si>
  <si>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</si>
  <si>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</si>
  <si>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</si>
  <si>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</si>
  <si>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</si>
  <si>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</si>
  <si>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</si>
  <si>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</si>
  <si>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</si>
  <si>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</si>
  <si>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</si>
  <si>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</si>
  <si>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</si>
  <si>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</si>
  <si>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</si>
  <si>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</si>
  <si>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</si>
  <si>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</si>
  <si>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</si>
  <si>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</si>
  <si>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</si>
  <si>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</si>
  <si>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</si>
  <si>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</si>
  <si>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</si>
  <si>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</si>
  <si>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</si>
  <si>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</si>
  <si>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</si>
  <si>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</si>
  <si>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</si>
  <si>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</si>
  <si>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</si>
  <si>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</si>
  <si>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</si>
  <si>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</si>
  <si>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</si>
  <si>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</si>
  <si>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</si>
  <si>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</si>
  <si>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</si>
  <si>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</si>
  <si>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</si>
  <si>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</si>
  <si>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</si>
  <si>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</si>
  <si>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</si>
  <si>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</si>
  <si>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</si>
  <si>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</si>
  <si>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</si>
  <si>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</si>
  <si>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</si>
  <si>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</si>
  <si>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</si>
  <si>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</si>
  <si>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</si>
  <si>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</si>
  <si>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</si>
  <si>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</si>
  <si>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</si>
  <si>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</si>
  <si>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</si>
  <si>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</si>
  <si>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</si>
  <si>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</si>
  <si>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</si>
  <si>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</si>
  <si>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</si>
  <si>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</si>
  <si>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</si>
  <si>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</si>
  <si>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</si>
  <si>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</si>
  <si>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</si>
  <si>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</si>
  <si>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</si>
  <si>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</si>
  <si>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</si>
  <si>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</si>
  <si>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</si>
  <si>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</si>
  <si>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</si>
  <si>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</si>
  <si>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</si>
  <si>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</si>
  <si>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</si>
  <si>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</si>
  <si>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</si>
  <si>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</si>
  <si>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</si>
  <si>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</si>
  <si>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</si>
  <si>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</si>
  <si>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</si>
  <si>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</si>
  <si>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</si>
  <si>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</si>
  <si>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</si>
  <si>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</si>
  <si>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</si>
  <si>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</si>
  <si>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</si>
  <si>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</si>
  <si>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</si>
  <si>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</si>
  <si>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</si>
  <si>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</si>
  <si>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</si>
  <si>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</si>
  <si>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</si>
  <si>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</si>
  <si>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</si>
  <si>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</si>
  <si>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</si>
  <si>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</si>
  <si>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</si>
  <si>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</si>
  <si>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</si>
  <si>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</si>
  <si>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</si>
  <si>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</si>
  <si>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</si>
  <si>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</si>
  <si>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</si>
  <si>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</si>
  <si>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</si>
  <si>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</si>
  <si>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</si>
  <si>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</si>
  <si>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</si>
  <si>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</si>
  <si>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</si>
  <si>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</si>
  <si>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</si>
  <si>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</si>
  <si>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</si>
  <si>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</si>
  <si>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</si>
  <si>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</si>
  <si>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</si>
  <si>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</si>
  <si>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</si>
  <si>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</si>
  <si>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</si>
  <si>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</si>
  <si>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</si>
  <si>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</si>
  <si>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</si>
  <si>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</si>
  <si>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</si>
  <si>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</si>
  <si>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</si>
  <si>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</si>
  <si>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</si>
  <si>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</si>
  <si>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</si>
  <si>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</si>
  <si>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</si>
  <si>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</si>
  <si>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</si>
  <si>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</si>
  <si>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</si>
  <si>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</si>
  <si>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</si>
  <si>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</si>
  <si>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</si>
  <si>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</si>
  <si>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</si>
  <si>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</si>
  <si>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</si>
  <si>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</si>
  <si>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</si>
  <si>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</si>
  <si>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</si>
  <si>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</si>
  <si>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</si>
  <si>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</si>
  <si>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</si>
  <si>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</si>
  <si>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</si>
  <si>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</si>
  <si>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</si>
  <si>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</si>
  <si>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</si>
  <si>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</si>
  <si>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</si>
  <si>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</si>
  <si>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</si>
  <si>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</si>
  <si>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</si>
  <si>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</si>
  <si>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</si>
  <si>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</si>
  <si>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</si>
  <si>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</si>
  <si>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</si>
  <si>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</si>
  <si>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</si>
  <si>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</si>
  <si>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</si>
  <si>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</si>
  <si>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</si>
  <si>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</si>
  <si>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</si>
  <si>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</si>
  <si>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</si>
  <si>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</si>
  <si>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</si>
  <si>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</si>
  <si>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</si>
  <si>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</si>
  <si>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</si>
  <si>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</si>
  <si>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</si>
  <si>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</si>
  <si>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</si>
  <si>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</si>
  <si>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</si>
  <si>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</si>
  <si>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</si>
  <si>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</si>
  <si>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</si>
  <si>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</si>
  <si>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</si>
  <si>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</si>
  <si>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</si>
  <si>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</si>
  <si>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</si>
  <si>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</si>
  <si>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</si>
  <si>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</si>
  <si>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</si>
  <si>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</si>
  <si>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</si>
  <si>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</si>
  <si>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</si>
  <si>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</si>
  <si>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</si>
  <si>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</si>
  <si>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</si>
  <si>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</si>
  <si>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</si>
  <si>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</si>
  <si>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</si>
  <si>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</si>
  <si>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</si>
  <si>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</si>
  <si>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</si>
  <si>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</si>
  <si>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</si>
  <si>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</si>
  <si>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</si>
  <si>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</si>
  <si>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</si>
  <si>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</si>
  <si>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</si>
  <si>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</si>
  <si>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</si>
  <si>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</si>
  <si>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</si>
  <si>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</si>
  <si>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</si>
  <si>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</si>
  <si>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</si>
  <si>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</si>
  <si>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</si>
  <si>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</si>
  <si>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</si>
  <si>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</si>
  <si>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</si>
  <si>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</si>
  <si>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</si>
  <si>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</si>
  <si>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</si>
  <si>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</si>
  <si>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</si>
  <si>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</si>
  <si>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</si>
  <si>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</si>
  <si>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</si>
  <si>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</si>
  <si>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</si>
  <si>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</si>
  <si>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</si>
  <si>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</si>
  <si>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</si>
  <si>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</si>
  <si>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</si>
  <si>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</si>
  <si>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</si>
  <si>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</si>
  <si>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</si>
  <si>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</si>
  <si>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</si>
  <si>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</si>
  <si>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</si>
  <si>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</si>
  <si>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</si>
  <si>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</si>
  <si>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</si>
  <si>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</si>
  <si>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</si>
  <si>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</si>
  <si>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</si>
  <si>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</si>
  <si>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</si>
  <si>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</si>
  <si>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</si>
  <si>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</si>
  <si>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</si>
  <si>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</si>
  <si>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</si>
  <si>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</si>
  <si>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</si>
  <si>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</si>
  <si>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</si>
  <si>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</si>
  <si>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</si>
  <si>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</si>
  <si>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</si>
  <si>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</si>
  <si>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</si>
  <si>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</si>
  <si>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</si>
  <si>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</si>
  <si>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</si>
  <si>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</si>
  <si>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</si>
  <si>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</si>
  <si>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</si>
  <si>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</si>
  <si>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</si>
  <si>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</si>
  <si>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</si>
  <si>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</si>
  <si>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</si>
  <si>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</si>
  <si>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</si>
  <si>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</si>
  <si>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</si>
  <si>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</si>
  <si>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</si>
  <si>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</si>
  <si>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</si>
  <si>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</si>
  <si>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</si>
  <si>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</si>
  <si>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</si>
  <si>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</si>
  <si>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</si>
  <si>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</si>
  <si>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</si>
  <si>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</si>
  <si>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</si>
  <si>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</si>
  <si>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</si>
  <si>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</si>
  <si>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</si>
  <si>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</si>
  <si>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</si>
  <si>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</si>
  <si>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</si>
  <si>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</si>
  <si>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</si>
  <si>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</si>
  <si>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</si>
  <si>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</si>
  <si>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</si>
  <si>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</si>
  <si>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</si>
  <si>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</si>
  <si>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</si>
  <si>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</si>
  <si>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</si>
  <si>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</si>
  <si>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</si>
  <si>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</si>
  <si>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</si>
  <si>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</si>
  <si>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</si>
  <si>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</si>
  <si>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</si>
  <si>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</si>
  <si>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</si>
  <si>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</si>
  <si>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</si>
  <si>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</si>
  <si>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</si>
  <si>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</si>
  <si>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</si>
  <si>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</si>
  <si>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</si>
  <si>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</si>
  <si>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</si>
  <si>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</si>
  <si>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</si>
  <si>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</si>
  <si>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</si>
  <si>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</si>
  <si>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</si>
  <si>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</si>
  <si>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</si>
  <si>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</si>
  <si>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</si>
  <si>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</si>
  <si>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</si>
  <si>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</si>
  <si>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</si>
  <si>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</si>
  <si>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</si>
  <si>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</si>
  <si>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</si>
  <si>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</si>
  <si>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</si>
  <si>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</si>
  <si>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</si>
  <si>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</si>
  <si>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</si>
  <si>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</si>
  <si>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</si>
  <si>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</si>
  <si>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</si>
  <si>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</si>
  <si>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</si>
  <si>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</si>
  <si>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</si>
  <si>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</si>
  <si>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</si>
  <si>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</si>
  <si>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</si>
  <si>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</si>
  <si>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</si>
  <si>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</si>
  <si>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</si>
  <si>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</si>
  <si>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</si>
  <si>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</si>
  <si>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</si>
  <si>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</si>
  <si>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</si>
  <si>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</si>
  <si>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</si>
  <si>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</si>
  <si>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</si>
  <si>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</si>
  <si>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</si>
  <si>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</si>
  <si>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</si>
  <si>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</si>
  <si>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</si>
  <si>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</si>
  <si>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</si>
  <si>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</si>
  <si>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</si>
  <si>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</si>
  <si>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</si>
  <si>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</si>
  <si>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</si>
  <si>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</si>
  <si>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</si>
  <si>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</si>
  <si>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</si>
  <si>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</si>
  <si>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</si>
  <si>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</si>
  <si>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</si>
  <si>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</si>
  <si>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</si>
  <si>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</si>
  <si>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</si>
  <si>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</si>
  <si>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</si>
  <si>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</si>
  <si>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</si>
  <si>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</si>
  <si>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</si>
  <si>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</si>
  <si>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</si>
  <si>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</si>
  <si>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</si>
  <si>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</si>
  <si>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</si>
  <si>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</si>
  <si>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</si>
  <si>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</si>
  <si>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</si>
  <si>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</si>
  <si>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</si>
  <si>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</si>
  <si>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</si>
  <si>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</si>
  <si>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</si>
  <si>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</si>
  <si>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</si>
  <si>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</si>
  <si>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</si>
  <si>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</si>
  <si>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</si>
  <si>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</si>
  <si>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</si>
  <si>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</si>
  <si>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</si>
  <si>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</si>
  <si>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</si>
  <si>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</si>
  <si>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</si>
  <si>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</si>
  <si>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</si>
  <si>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</si>
  <si>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</si>
  <si>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</si>
  <si>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</si>
  <si>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</si>
  <si>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</si>
  <si>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</si>
  <si>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</si>
  <si>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</si>
  <si>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</si>
  <si>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</si>
  <si>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</si>
  <si>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</si>
  <si>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</si>
  <si>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</si>
  <si>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</si>
  <si>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</si>
  <si>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</si>
  <si>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</si>
  <si>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</si>
  <si>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</si>
  <si>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</si>
  <si>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</si>
  <si>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</si>
  <si>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</si>
  <si>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</si>
  <si>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</si>
  <si>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</si>
  <si>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</si>
  <si>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</si>
  <si>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</si>
  <si>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</si>
  <si>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</si>
  <si>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</si>
  <si>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</si>
  <si>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</si>
  <si>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</si>
  <si>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</si>
  <si>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</si>
  <si>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</si>
  <si>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</si>
  <si>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</si>
  <si>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</si>
  <si>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</si>
  <si>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</si>
  <si>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</si>
  <si>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</si>
  <si>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</si>
  <si>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</si>
  <si>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</si>
  <si>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</si>
  <si>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</si>
  <si>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</si>
  <si>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</si>
  <si>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</si>
  <si>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</si>
  <si>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</si>
  <si>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</si>
  <si>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</si>
  <si>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</si>
  <si>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</si>
  <si>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</si>
  <si>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</si>
  <si>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</si>
  <si>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</si>
  <si>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</si>
  <si>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</si>
  <si>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</si>
  <si>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</si>
  <si>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</si>
  <si>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</si>
  <si>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</si>
  <si>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</si>
  <si>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</si>
  <si>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</si>
  <si>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</si>
  <si>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</si>
  <si>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</si>
  <si>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</si>
  <si>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</si>
  <si>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</si>
  <si>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</si>
  <si>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</si>
  <si>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</si>
  <si>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</si>
  <si>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</si>
  <si>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</si>
  <si>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</si>
  <si>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</si>
  <si>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</si>
  <si>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</si>
  <si>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</si>
  <si>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</si>
  <si>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</si>
  <si>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</si>
  <si>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</si>
  <si>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</si>
  <si>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</si>
  <si>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</si>
  <si>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</si>
  <si>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</si>
  <si>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</si>
  <si>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</si>
  <si>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</si>
  <si>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</si>
  <si>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</si>
  <si>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</si>
  <si>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</si>
  <si>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</si>
  <si>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</si>
  <si>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</si>
  <si>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</si>
  <si>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</si>
  <si>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</si>
  <si>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</si>
  <si>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</si>
  <si>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</si>
  <si>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</si>
  <si>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</si>
  <si>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</si>
  <si>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</si>
  <si>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</si>
  <si>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</si>
  <si>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</si>
  <si>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</si>
  <si>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</si>
  <si>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</si>
  <si>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</si>
  <si>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</si>
  <si>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</si>
  <si>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</si>
  <si>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</si>
  <si>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</si>
  <si>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</si>
  <si>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</si>
  <si>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</si>
  <si>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</si>
  <si>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</si>
  <si>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</si>
  <si>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</si>
  <si>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</si>
  <si>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</si>
  <si>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</si>
  <si>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</si>
  <si>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</si>
  <si>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</si>
  <si>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</si>
  <si>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</si>
  <si>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</si>
  <si>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</si>
  <si>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</si>
  <si>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</si>
  <si>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</si>
  <si>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</si>
  <si>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</si>
  <si>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</si>
  <si>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</si>
  <si>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</si>
  <si>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</si>
  <si>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</si>
  <si>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</si>
  <si>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</si>
  <si>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</si>
  <si>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</si>
  <si>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</si>
  <si>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</si>
  <si>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</si>
  <si>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</si>
  <si>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</si>
  <si>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</si>
  <si>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</si>
  <si>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</si>
  <si>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</si>
  <si>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</si>
  <si>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</si>
  <si>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</si>
  <si>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</si>
  <si>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</si>
  <si>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</si>
  <si>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</si>
  <si>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</si>
  <si>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</si>
  <si>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</si>
  <si>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</si>
  <si>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</si>
  <si>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</si>
  <si>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</si>
  <si>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</si>
  <si>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</si>
  <si>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</si>
  <si>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</si>
  <si>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</si>
  <si>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</si>
  <si>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</si>
  <si>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</si>
  <si>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</si>
  <si>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</si>
  <si>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</si>
  <si>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</si>
  <si>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</si>
  <si>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</si>
  <si>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</si>
  <si>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</si>
  <si>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</si>
  <si>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</si>
  <si>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</si>
  <si>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</si>
  <si>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</si>
  <si>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</si>
  <si>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</si>
  <si>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</si>
  <si>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</si>
  <si>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</si>
  <si>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</si>
  <si>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</si>
  <si>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</si>
  <si>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</si>
  <si>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</si>
  <si>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</si>
  <si>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</si>
  <si>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</si>
  <si>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</si>
  <si>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</si>
  <si>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</si>
  <si>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</si>
  <si>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</si>
  <si>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</si>
  <si>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</si>
  <si>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</si>
  <si>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</si>
  <si>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</si>
  <si>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</si>
  <si>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</si>
  <si>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</si>
  <si>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</si>
  <si>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</si>
  <si>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</si>
  <si>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</si>
  <si>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</si>
  <si>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</si>
  <si>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</si>
  <si>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</si>
  <si>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</si>
  <si>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</si>
  <si>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</si>
  <si>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</si>
  <si>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</si>
  <si>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</si>
  <si>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</si>
  <si>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</si>
  <si>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</si>
  <si>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</si>
  <si>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</si>
  <si>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</si>
  <si>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</si>
  <si>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</si>
  <si>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</si>
  <si>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</si>
  <si>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</si>
  <si>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</si>
  <si>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</si>
  <si>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</si>
  <si>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</si>
  <si>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</si>
  <si>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</si>
  <si>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</si>
  <si>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</si>
  <si>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</si>
  <si>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</si>
  <si>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</si>
  <si>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</si>
  <si>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</si>
  <si>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</si>
  <si>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</si>
  <si>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</si>
  <si>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</si>
  <si>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</si>
  <si>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</si>
  <si>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</si>
  <si>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</si>
  <si>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</si>
  <si>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</si>
  <si>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</si>
  <si>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</si>
  <si>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</si>
  <si>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</si>
  <si>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</si>
  <si>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</si>
  <si>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</si>
  <si>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</si>
  <si>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</si>
  <si>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</si>
  <si>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</si>
  <si>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</si>
  <si>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</si>
  <si>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</si>
  <si>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</si>
  <si>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</si>
  <si>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</si>
  <si>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</si>
  <si>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</si>
  <si>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</si>
  <si>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</si>
  <si>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</si>
  <si>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</si>
  <si>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</si>
  <si>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</si>
  <si>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</si>
  <si>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</si>
  <si>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</si>
  <si>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</si>
  <si>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</si>
  <si>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</si>
  <si>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</si>
  <si>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</si>
  <si>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</si>
  <si>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</si>
  <si>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</si>
  <si>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</si>
  <si>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</si>
  <si>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</si>
  <si>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</si>
  <si>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</si>
  <si>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</si>
  <si>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</si>
  <si>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</si>
  <si>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</si>
  <si>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</si>
  <si>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</si>
  <si>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</si>
  <si>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</si>
  <si>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</si>
  <si>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</si>
  <si>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</si>
  <si>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</si>
  <si>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</si>
  <si>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</si>
  <si>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</si>
  <si>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</si>
  <si>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</si>
  <si>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</si>
  <si>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</si>
  <si>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</si>
  <si>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</si>
  <si>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</si>
  <si>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</si>
  <si>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</si>
  <si>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</si>
  <si>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</si>
  <si>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</si>
  <si>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</si>
  <si>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</si>
  <si>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</si>
  <si>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</si>
  <si>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</si>
  <si>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</si>
  <si>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</si>
  <si>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</si>
  <si>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</si>
  <si>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</si>
  <si>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</si>
  <si>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</si>
  <si>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</si>
  <si>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</si>
  <si>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</si>
  <si>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</si>
  <si>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</si>
  <si>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</si>
  <si>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</si>
  <si>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</si>
  <si>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</si>
  <si>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</si>
  <si>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</si>
  <si>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</si>
  <si>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</si>
  <si>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</si>
  <si>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</si>
  <si>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</si>
  <si>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</si>
  <si>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</si>
  <si>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</si>
  <si>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</si>
  <si>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</si>
  <si>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</si>
  <si>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</si>
  <si>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</si>
  <si>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</si>
  <si>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</si>
  <si>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</si>
  <si>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</si>
  <si>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</si>
  <si>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</si>
  <si>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</si>
  <si>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</si>
  <si>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</si>
  <si>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</si>
  <si>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</si>
  <si>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</si>
  <si>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</si>
  <si>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</si>
  <si>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</si>
  <si>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</si>
  <si>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</si>
  <si>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</si>
  <si>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</si>
  <si>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</si>
  <si>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</si>
  <si>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</si>
  <si>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</si>
  <si>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</si>
  <si>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</si>
  <si>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</si>
  <si>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</si>
  <si>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</si>
  <si>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</si>
  <si>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</si>
  <si>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</si>
  <si>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</si>
  <si>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</si>
  <si>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</si>
  <si>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</si>
  <si>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</si>
  <si>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</si>
  <si>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</si>
  <si>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</si>
  <si>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</si>
  <si>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</si>
  <si>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</si>
  <si>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</si>
  <si>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</si>
  <si>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</si>
  <si>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</si>
  <si>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</si>
  <si>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</si>
  <si>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</si>
  <si>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</si>
  <si>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</si>
  <si>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</si>
  <si>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</si>
  <si>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</si>
  <si>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</si>
  <si>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</si>
  <si>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</si>
  <si>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</si>
  <si>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</si>
  <si>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</si>
  <si>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</si>
  <si>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</si>
  <si>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</si>
  <si>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</si>
  <si>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</si>
  <si>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</si>
  <si>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</si>
  <si>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</si>
  <si>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</si>
  <si>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</si>
  <si>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</si>
  <si>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</si>
  <si>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</si>
  <si>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</si>
  <si>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</si>
  <si>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</si>
  <si>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</si>
  <si>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</si>
  <si>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</si>
  <si>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</si>
  <si>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</si>
  <si>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</si>
  <si>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</si>
  <si>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</si>
  <si>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</si>
  <si>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</si>
  <si>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</si>
  <si>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</si>
  <si>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</si>
  <si>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</si>
  <si>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</si>
  <si>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</si>
  <si>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</si>
  <si>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</si>
  <si>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</si>
  <si>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</si>
  <si>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</si>
  <si>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</si>
  <si>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</si>
  <si>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</si>
  <si>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</si>
  <si>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</si>
  <si>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</si>
  <si>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</si>
  <si>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</si>
  <si>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</si>
  <si>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</si>
  <si>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</si>
  <si>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</si>
  <si>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</si>
  <si>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</si>
  <si>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</si>
  <si>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</si>
  <si>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</si>
  <si>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</si>
  <si>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</si>
  <si>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</si>
  <si>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</si>
  <si>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</si>
  <si>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</si>
  <si>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</si>
  <si>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</si>
  <si>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</si>
  <si>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</si>
  <si>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</si>
  <si>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</si>
  <si>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</si>
  <si>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</si>
  <si>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</si>
  <si>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</si>
  <si>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</si>
  <si>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</si>
  <si>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</si>
  <si>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</si>
  <si>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</si>
  <si>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</si>
  <si>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</si>
  <si>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</si>
  <si>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</si>
  <si>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</si>
  <si>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</si>
  <si>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</si>
  <si>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</si>
  <si>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</si>
  <si>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</si>
  <si>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</si>
  <si>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</si>
  <si>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</si>
  <si>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</si>
  <si>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</si>
  <si>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</si>
  <si>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</si>
  <si>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</si>
  <si>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</si>
  <si>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</si>
  <si>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</si>
  <si>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</si>
  <si>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</si>
  <si>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</si>
  <si>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</si>
  <si>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</si>
  <si>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</si>
  <si>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</si>
  <si>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</si>
  <si>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</si>
  <si>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</si>
  <si>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</si>
  <si>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</si>
  <si>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</si>
  <si>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</si>
  <si>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</si>
  <si>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</si>
  <si>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</si>
  <si>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</si>
  <si>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</si>
  <si>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</si>
  <si>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</si>
  <si>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</si>
  <si>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</si>
  <si>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</si>
  <si>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</si>
  <si>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</si>
  <si>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</si>
  <si>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</si>
  <si>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</si>
  <si>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</si>
  <si>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</si>
  <si>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</si>
  <si>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</si>
  <si>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</si>
  <si>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</si>
  <si>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</si>
  <si>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</si>
  <si>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</si>
  <si>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</si>
  <si>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</si>
  <si>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</si>
  <si>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</si>
  <si>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</si>
  <si>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</si>
  <si>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</si>
  <si>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</si>
  <si>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</si>
  <si>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</si>
  <si>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</si>
  <si>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</si>
  <si>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</si>
  <si>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</si>
  <si>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</si>
  <si>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</si>
  <si>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</si>
  <si>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</si>
  <si>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</si>
  <si>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</si>
  <si>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</si>
  <si>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</si>
  <si>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</si>
  <si>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</si>
  <si>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</si>
  <si>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</si>
  <si>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</si>
  <si>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</si>
  <si>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</si>
  <si>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</si>
  <si>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</si>
  <si>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</si>
  <si>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</si>
  <si>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</si>
  <si>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</si>
  <si>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</si>
  <si>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</si>
  <si>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</si>
  <si>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</si>
  <si>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</si>
  <si>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</si>
  <si>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</si>
  <si>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</si>
  <si>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</si>
  <si>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</si>
  <si>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</si>
  <si>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</si>
  <si>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</si>
  <si>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</si>
  <si>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</si>
  <si>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</si>
  <si>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</si>
  <si>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</si>
  <si>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</si>
  <si>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</si>
  <si>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</si>
  <si>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</si>
  <si>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</si>
  <si>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</si>
  <si>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</si>
  <si>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</si>
  <si>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</si>
  <si>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</si>
  <si>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</si>
  <si>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</si>
  <si>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</si>
  <si>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</si>
  <si>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</si>
  <si>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</si>
  <si>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</si>
  <si>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</si>
  <si>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</si>
  <si>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</si>
  <si>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</si>
  <si>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</si>
  <si>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</si>
  <si>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</si>
  <si>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</si>
  <si>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</si>
  <si>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</si>
  <si>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</si>
  <si>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</si>
  <si>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</si>
  <si>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</si>
  <si>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</si>
  <si>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</si>
  <si>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</si>
  <si>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</si>
  <si>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</si>
  <si>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</si>
  <si>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</si>
  <si>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</si>
  <si>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</si>
  <si>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</si>
  <si>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</si>
  <si>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</si>
  <si>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</si>
  <si>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</si>
  <si>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</si>
  <si>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</si>
  <si>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</si>
  <si>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</si>
  <si>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</si>
  <si>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</si>
  <si>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</si>
  <si>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</si>
  <si>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</si>
  <si>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</si>
  <si>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</si>
  <si>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</si>
  <si>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</si>
  <si>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</si>
  <si>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</si>
  <si>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</si>
  <si>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</si>
  <si>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</si>
  <si>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</si>
  <si>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</si>
  <si>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</si>
  <si>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</si>
  <si>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</si>
  <si>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</si>
  <si>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</si>
  <si>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</si>
  <si>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</si>
  <si>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</si>
  <si>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</si>
  <si>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</si>
  <si>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</si>
  <si>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</si>
  <si>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</si>
  <si>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</si>
  <si>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</si>
  <si>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</si>
  <si>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</si>
  <si>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</si>
  <si>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</si>
  <si>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</si>
  <si>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</si>
  <si>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</si>
  <si>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</si>
  <si>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</si>
  <si>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</si>
  <si>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</si>
  <si>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</si>
  <si>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</si>
  <si>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</si>
  <si>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</si>
  <si>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</si>
  <si>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</si>
  <si>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</si>
  <si>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</si>
  <si>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</si>
  <si>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</si>
  <si>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</si>
  <si>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</si>
  <si>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</si>
  <si>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</si>
  <si>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</si>
  <si>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</si>
  <si>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</si>
  <si>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</si>
  <si>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</si>
  <si>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</si>
  <si>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</si>
  <si>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</si>
  <si>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</si>
  <si>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</si>
  <si>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</si>
  <si>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</si>
  <si>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</si>
  <si>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</si>
  <si>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</si>
  <si>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</si>
  <si>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</si>
  <si>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</si>
  <si>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</si>
  <si>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</si>
  <si>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</si>
  <si>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</si>
  <si>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</si>
  <si>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</si>
  <si>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</si>
  <si>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</si>
  <si>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</si>
  <si>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</si>
  <si>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</si>
  <si>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</si>
  <si>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</si>
  <si>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</si>
  <si>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</si>
  <si>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</si>
  <si>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</si>
  <si>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</si>
  <si>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</si>
  <si>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</si>
  <si>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</si>
  <si>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</si>
  <si>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</si>
  <si>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</si>
  <si>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</si>
  <si>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</si>
  <si>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</si>
  <si>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</si>
  <si>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</si>
  <si>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</si>
  <si>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</si>
  <si>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</si>
  <si>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</si>
  <si>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</si>
  <si>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</si>
  <si>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</si>
  <si>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</si>
  <si>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</si>
  <si>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</si>
  <si>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</si>
  <si>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</si>
  <si>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</si>
  <si>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</si>
  <si>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</si>
  <si>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</si>
  <si>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</si>
  <si>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</si>
  <si>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</si>
  <si>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</si>
  <si>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</si>
  <si>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</si>
  <si>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</si>
  <si>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</si>
  <si>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</si>
  <si>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</si>
  <si>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</si>
  <si>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</si>
  <si>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</si>
  <si>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</si>
  <si>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</si>
  <si>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</si>
  <si>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</si>
  <si>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</si>
  <si>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</si>
  <si>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</si>
  <si>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</si>
  <si>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</si>
  <si>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</si>
  <si>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</si>
  <si>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</si>
  <si>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</si>
  <si>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</si>
  <si>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</si>
  <si>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</si>
  <si>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</si>
  <si>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</si>
  <si>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</si>
  <si>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</si>
  <si>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</si>
  <si>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</si>
  <si>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</si>
  <si>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</si>
  <si>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</si>
  <si>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</si>
  <si>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</si>
  <si>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</si>
  <si>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</si>
  <si>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</si>
  <si>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</si>
  <si>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</si>
  <si>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</si>
  <si>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</si>
  <si>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</si>
  <si>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</si>
  <si>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</si>
  <si>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</si>
  <si>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</si>
  <si>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</si>
  <si>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</si>
  <si>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</si>
  <si>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</si>
  <si>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</si>
  <si>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</si>
  <si>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</si>
  <si>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</si>
  <si>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</si>
  <si>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</si>
  <si>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</si>
  <si>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</si>
  <si>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</si>
  <si>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</si>
  <si>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</si>
  <si>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</si>
  <si>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</si>
  <si>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</si>
  <si>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</si>
  <si>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</si>
  <si>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</si>
  <si>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</si>
  <si>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</si>
  <si>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</si>
  <si>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</si>
  <si>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</si>
  <si>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</si>
  <si>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</si>
  <si>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</si>
  <si>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</si>
  <si>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</si>
  <si>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</si>
  <si>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</si>
  <si>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</si>
  <si>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</si>
  <si>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</si>
  <si>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</si>
  <si>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</si>
  <si>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</si>
  <si>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</si>
  <si>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</si>
  <si>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</si>
  <si>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</si>
  <si>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</si>
  <si>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</si>
  <si>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</si>
  <si>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</si>
  <si>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</si>
  <si>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</si>
  <si>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</si>
  <si>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</si>
  <si>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</si>
  <si>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</si>
  <si>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</si>
  <si>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</si>
  <si>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</si>
  <si>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</si>
  <si>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</si>
  <si>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</si>
  <si>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</si>
  <si>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</si>
  <si>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</si>
  <si>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</si>
  <si>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</si>
  <si>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</si>
  <si>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</si>
  <si>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</si>
  <si>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</si>
  <si>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</si>
  <si>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</si>
  <si>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</si>
  <si>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</si>
  <si>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</si>
  <si>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</si>
  <si>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</si>
  <si>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</si>
  <si>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</si>
  <si>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</si>
  <si>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</si>
  <si>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</si>
  <si>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</si>
  <si>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</si>
  <si>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</si>
  <si>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</si>
  <si>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</si>
  <si>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</si>
  <si>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</si>
  <si>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</si>
  <si>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</si>
  <si>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</si>
  <si>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</si>
  <si>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</si>
  <si>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</si>
  <si>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</si>
  <si>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</si>
  <si>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</si>
  <si>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</si>
  <si>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</si>
  <si>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</si>
  <si>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</si>
  <si>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</si>
  <si>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</si>
  <si>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</si>
  <si>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</si>
  <si>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</si>
  <si>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</si>
  <si>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</si>
  <si>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</si>
  <si>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</si>
  <si>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</si>
  <si>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</si>
  <si>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</si>
  <si>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</si>
  <si>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</si>
  <si>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</si>
  <si>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</si>
  <si>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</si>
  <si>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</si>
  <si>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</si>
  <si>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</si>
  <si>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</si>
  <si>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</si>
  <si>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</si>
  <si>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</si>
  <si>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</si>
  <si>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</si>
  <si>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</si>
  <si>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</si>
  <si>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</si>
  <si>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</si>
  <si>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</si>
  <si>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</si>
  <si>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</si>
  <si>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</si>
  <si>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</si>
  <si>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</si>
  <si>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</si>
  <si>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</si>
  <si>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</si>
  <si>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</si>
  <si>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</si>
  <si>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</si>
  <si>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</si>
  <si>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</si>
  <si>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</si>
  <si>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</si>
  <si>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</si>
  <si>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</si>
  <si>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</si>
  <si>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</si>
  <si>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</si>
  <si>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</si>
  <si>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</si>
  <si>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</si>
  <si>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</si>
  <si>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</si>
  <si>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</si>
  <si>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</si>
  <si>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</si>
  <si>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</si>
  <si>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</si>
  <si>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</si>
  <si>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</si>
  <si>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</si>
  <si>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</si>
  <si>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</si>
  <si>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</si>
  <si>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</si>
  <si>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</si>
  <si>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</si>
  <si>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</si>
  <si>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</si>
  <si>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</si>
  <si>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</si>
  <si>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</si>
  <si>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</si>
  <si>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</si>
  <si>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</si>
  <si>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</si>
  <si>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</si>
  <si>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</si>
  <si>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</si>
  <si>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</si>
  <si>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</si>
  <si>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</si>
  <si>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</si>
  <si>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</si>
  <si>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</si>
  <si>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</si>
  <si>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</si>
  <si>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</si>
  <si>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</si>
  <si>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</si>
  <si>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</si>
  <si>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</si>
  <si>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</si>
  <si>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</si>
  <si>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</si>
  <si>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</si>
  <si>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</si>
  <si>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</si>
  <si>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</si>
  <si>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</si>
  <si>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</si>
  <si>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</si>
  <si>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</si>
  <si>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</si>
  <si>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</si>
  <si>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</si>
  <si>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</si>
  <si>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</si>
  <si>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</si>
  <si>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</si>
  <si>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</si>
  <si>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</si>
  <si>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</si>
  <si>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</si>
  <si>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</si>
  <si>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</si>
  <si>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</si>
  <si>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</si>
  <si>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</si>
  <si>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</si>
  <si>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</si>
  <si>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</si>
  <si>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</si>
  <si>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</si>
  <si>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</si>
  <si>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</si>
  <si>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</si>
  <si>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</si>
  <si>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</si>
  <si>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</si>
  <si>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</si>
  <si>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</si>
  <si>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</si>
  <si>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</si>
  <si>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</si>
  <si>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</si>
  <si>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</si>
  <si>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</si>
  <si>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</si>
  <si>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</si>
  <si>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</si>
  <si>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</si>
  <si>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</si>
  <si>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</si>
  <si>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</si>
  <si>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</si>
  <si>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</si>
  <si>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</si>
  <si>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</si>
  <si>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</si>
  <si>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</si>
  <si>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</si>
  <si>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</si>
  <si>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</si>
  <si>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</si>
  <si>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</si>
  <si>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</si>
  <si>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</si>
  <si>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</si>
  <si>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</si>
  <si>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</si>
  <si>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</si>
  <si>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</si>
  <si>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</si>
  <si>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</si>
  <si>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</si>
  <si>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</si>
  <si>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</si>
  <si>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</si>
  <si>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</si>
  <si>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</si>
  <si>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</si>
  <si>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</si>
  <si>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</si>
  <si>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</si>
  <si>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</si>
  <si>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</si>
  <si>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</si>
  <si>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</si>
  <si>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</si>
  <si>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</si>
  <si>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</si>
  <si>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</si>
  <si>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</si>
  <si>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</si>
  <si>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</si>
  <si>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</si>
  <si>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</si>
  <si>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</si>
  <si>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</si>
  <si>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</si>
  <si>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</si>
  <si>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</si>
  <si>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</si>
  <si>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</si>
  <si>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</si>
  <si>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</si>
  <si>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</si>
  <si>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</si>
  <si>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</si>
  <si>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</si>
  <si>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</si>
  <si>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</si>
  <si>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</si>
  <si>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</si>
  <si>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</si>
  <si>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</si>
  <si>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</si>
  <si>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</si>
  <si>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</si>
  <si>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</si>
  <si>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</si>
  <si>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</si>
  <si>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</si>
  <si>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</si>
  <si>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</si>
  <si>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</si>
  <si>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</si>
  <si>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</si>
  <si>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</si>
  <si>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</si>
  <si>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</si>
  <si>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</si>
  <si>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</si>
  <si>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</si>
  <si>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</si>
  <si>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</si>
  <si>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</si>
  <si>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</si>
  <si>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</si>
  <si>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</si>
  <si>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</si>
  <si>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</si>
  <si>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</si>
  <si>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</si>
  <si>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</si>
  <si>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</si>
  <si>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</si>
  <si>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</si>
  <si>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</si>
  <si>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</si>
  <si>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</si>
  <si>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</si>
  <si>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</si>
  <si>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</si>
  <si>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</si>
  <si>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</si>
  <si>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</si>
  <si>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</si>
  <si>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</si>
  <si>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</si>
  <si>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</si>
  <si>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</si>
  <si>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</si>
  <si>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</si>
  <si>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</si>
  <si>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</si>
  <si>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</si>
  <si>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</si>
  <si>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</si>
  <si>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</si>
  <si>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</si>
  <si>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</si>
  <si>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</si>
  <si>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</si>
  <si>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</si>
  <si>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</si>
  <si>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</si>
  <si>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</si>
  <si>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</si>
  <si>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</si>
  <si>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</si>
  <si>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</si>
  <si>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</si>
  <si>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</si>
  <si>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</si>
  <si>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</si>
  <si>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</si>
  <si>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</si>
  <si>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</si>
  <si>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</si>
  <si>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</si>
  <si>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</si>
  <si>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</si>
  <si>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</si>
  <si>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</si>
  <si>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</si>
  <si>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</si>
  <si>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</si>
  <si>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</si>
  <si>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</si>
  <si>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</si>
  <si>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</si>
  <si>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</si>
  <si>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</si>
  <si>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</si>
  <si>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</si>
  <si>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</si>
  <si>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</si>
  <si>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</si>
  <si>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</si>
  <si>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</si>
  <si>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</si>
  <si>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</si>
  <si>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</si>
  <si>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</si>
  <si>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</si>
  <si>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</si>
  <si>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</si>
  <si>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</si>
  <si>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</si>
  <si>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</si>
  <si>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</si>
  <si>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</si>
  <si>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</si>
  <si>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</si>
  <si>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</si>
  <si>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</si>
  <si>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</si>
  <si>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</si>
  <si>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</si>
  <si>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</si>
  <si>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</si>
  <si>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</si>
  <si>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</si>
  <si>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</si>
  <si>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</si>
  <si>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</si>
  <si>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</si>
  <si>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</si>
  <si>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</si>
  <si>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</si>
  <si>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</si>
  <si>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</si>
  <si>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</si>
  <si>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</si>
  <si>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</si>
  <si>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</si>
  <si>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</si>
  <si>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</si>
  <si>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</si>
  <si>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</si>
  <si>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</si>
  <si>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</si>
  <si>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</si>
  <si>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</si>
  <si>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</si>
  <si>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</si>
  <si>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</si>
  <si>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</si>
  <si>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</si>
  <si>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</si>
  <si>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</si>
  <si>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</si>
  <si>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</si>
  <si>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</si>
  <si>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</si>
  <si>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</si>
  <si>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</si>
  <si>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</si>
  <si>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</si>
  <si>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</si>
  <si>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</si>
  <si>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</si>
  <si>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</si>
  <si>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</si>
  <si>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</si>
  <si>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</si>
  <si>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</si>
  <si>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</si>
  <si>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</si>
  <si>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</si>
  <si>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</si>
  <si>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</si>
  <si>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</si>
  <si>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</si>
  <si>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</si>
  <si>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</si>
  <si>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</si>
  <si>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</si>
  <si>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</si>
  <si>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</si>
  <si>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</si>
  <si>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</si>
  <si>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</si>
  <si>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</si>
  <si>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</si>
  <si>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</si>
  <si>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</si>
  <si>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</si>
  <si>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</si>
  <si>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</si>
  <si>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</si>
  <si>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</si>
  <si>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</si>
  <si>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</si>
  <si>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</si>
  <si>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</si>
  <si>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</si>
  <si>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</si>
  <si>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</si>
  <si>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</si>
  <si>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</si>
  <si>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</si>
  <si>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</si>
  <si>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</si>
  <si>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</si>
  <si>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</si>
  <si>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</si>
  <si>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</si>
  <si>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</si>
  <si>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</si>
  <si>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</si>
  <si>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</si>
  <si>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</si>
  <si>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</si>
  <si>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</si>
  <si>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</si>
  <si>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</si>
  <si>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</si>
  <si>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</si>
  <si>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</si>
  <si>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</si>
  <si>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</si>
  <si>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</si>
  <si>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</si>
  <si>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</si>
  <si>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</si>
  <si>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</si>
  <si>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</si>
  <si>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</si>
  <si>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</si>
  <si>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</si>
  <si>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</si>
  <si>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</si>
  <si>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</si>
  <si>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</si>
  <si>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</si>
  <si>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</si>
  <si>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</si>
  <si>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</si>
  <si>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</si>
  <si>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</si>
  <si>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</si>
  <si>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</si>
  <si>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</si>
  <si>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</si>
  <si>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</si>
  <si>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</si>
  <si>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</si>
  <si>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</si>
  <si>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</si>
  <si>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</si>
  <si>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</si>
  <si>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</si>
  <si>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</si>
  <si>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</si>
  <si>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</si>
  <si>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</si>
  <si>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</si>
  <si>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</si>
  <si>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</si>
  <si>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</si>
  <si>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</si>
  <si>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</si>
  <si>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</si>
  <si>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</si>
  <si>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</si>
  <si>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</si>
  <si>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</si>
  <si>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</si>
  <si>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</si>
  <si>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</si>
  <si>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</si>
  <si>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</si>
  <si>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</si>
  <si>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</si>
  <si>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</si>
  <si>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</si>
  <si>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</si>
  <si>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</si>
  <si>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</si>
  <si>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</si>
  <si>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</si>
  <si>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</si>
  <si>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</si>
  <si>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</si>
  <si>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</si>
  <si>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</si>
  <si>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</si>
  <si>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</si>
  <si>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</si>
  <si>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</si>
  <si>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</si>
  <si>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</si>
  <si>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</si>
  <si>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</si>
  <si>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</si>
  <si>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</si>
  <si>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</si>
  <si>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</si>
  <si>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</si>
  <si>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</si>
  <si>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</si>
  <si>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</si>
  <si>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</si>
  <si>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</si>
  <si>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</si>
  <si>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</si>
  <si>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</si>
  <si>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</si>
  <si>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</si>
  <si>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</si>
  <si>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</si>
  <si>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</si>
  <si>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</si>
  <si>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</si>
  <si>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</si>
  <si>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</si>
  <si>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</si>
  <si>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</si>
  <si>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</si>
  <si>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</si>
  <si>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</si>
  <si>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</si>
  <si>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</si>
  <si>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</si>
  <si>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</si>
  <si>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</si>
  <si>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</si>
  <si>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</si>
  <si>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</si>
  <si>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</si>
  <si>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</si>
  <si>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</si>
  <si>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</si>
  <si>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</si>
  <si>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</si>
  <si>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</si>
  <si>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</si>
  <si>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</si>
  <si>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</si>
  <si>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</si>
  <si>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</si>
  <si>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</si>
  <si>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</si>
  <si>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</si>
  <si>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</si>
  <si>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</si>
  <si>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</si>
  <si>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</si>
  <si>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</si>
  <si>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</si>
  <si>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</si>
  <si>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</si>
  <si>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</si>
  <si>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</si>
  <si>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</si>
  <si>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</si>
  <si>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</si>
  <si>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</si>
  <si>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</si>
  <si>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</si>
  <si>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</si>
  <si>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</si>
  <si>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</si>
  <si>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</si>
  <si>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</si>
  <si>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</si>
  <si>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</si>
  <si>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</si>
  <si>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</si>
  <si>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</si>
  <si>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</si>
  <si>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</si>
  <si>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</si>
  <si>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</si>
  <si>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</si>
  <si>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</si>
  <si>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</si>
  <si>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</si>
  <si>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</si>
  <si>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</si>
  <si>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</si>
  <si>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</si>
  <si>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</si>
  <si>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</si>
  <si>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</si>
  <si>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</si>
  <si>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</si>
  <si>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</si>
  <si>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</si>
  <si>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</si>
  <si>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</si>
  <si>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</si>
  <si>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</si>
  <si>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</si>
  <si>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</si>
  <si>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</si>
  <si>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</si>
  <si>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</si>
  <si>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</si>
  <si>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</si>
  <si>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</si>
  <si>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</si>
  <si>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</si>
  <si>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</si>
  <si>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</si>
  <si>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</si>
  <si>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</si>
  <si>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</si>
  <si>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</si>
  <si>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</si>
  <si>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</si>
  <si>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</si>
  <si>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</si>
  <si>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</si>
  <si>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</si>
  <si>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</si>
  <si>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</si>
  <si>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</si>
  <si>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</si>
  <si>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</si>
  <si>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</si>
  <si>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</si>
  <si>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</si>
  <si>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</si>
  <si>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</si>
  <si>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</si>
  <si>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</si>
  <si>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</si>
  <si>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</si>
  <si>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</si>
  <si>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</si>
  <si>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</si>
  <si>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</si>
  <si>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</si>
  <si>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</si>
  <si>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</si>
  <si>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</si>
  <si>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</si>
  <si>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</si>
  <si>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</si>
  <si>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</si>
  <si>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</si>
  <si>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</si>
  <si>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</si>
  <si>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</si>
  <si>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</si>
  <si>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</si>
  <si>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</si>
  <si>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</si>
  <si>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</si>
  <si>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</si>
  <si>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</si>
  <si>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</si>
  <si>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</si>
  <si>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</si>
  <si>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</si>
  <si>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</si>
  <si>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</si>
  <si>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</si>
  <si>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</si>
  <si>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</si>
  <si>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</si>
  <si>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</si>
  <si>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</si>
  <si>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</si>
  <si>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</si>
  <si>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</si>
  <si>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</si>
  <si>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</si>
  <si>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</si>
  <si>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</si>
  <si>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</si>
  <si>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</si>
  <si>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</si>
  <si>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</si>
  <si>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</si>
  <si>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</si>
  <si>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</si>
  <si>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</si>
  <si>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</si>
  <si>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</si>
  <si>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</si>
  <si>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</si>
  <si>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</si>
  <si>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</si>
  <si>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</si>
  <si>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</si>
  <si>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</si>
  <si>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</si>
  <si>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</si>
  <si>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</si>
  <si>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</si>
  <si>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</si>
  <si>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</si>
  <si>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</si>
  <si>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</si>
  <si>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</si>
  <si>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</si>
  <si>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</si>
  <si>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</si>
  <si>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</si>
  <si>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</si>
  <si>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</si>
  <si>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</si>
  <si>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</si>
  <si>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</si>
  <si>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</si>
  <si>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</si>
  <si>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</si>
  <si>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</si>
  <si>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</si>
  <si>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</si>
  <si>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</si>
  <si>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</si>
  <si>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</si>
  <si>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</si>
  <si>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</si>
  <si>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</si>
  <si>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</si>
  <si>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</si>
  <si>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</si>
  <si>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</si>
  <si>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</si>
  <si>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</si>
  <si>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</si>
  <si>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</si>
  <si>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</si>
  <si>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</si>
  <si>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</si>
  <si>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</si>
  <si>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</si>
  <si>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</si>
  <si>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</si>
  <si>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</si>
  <si>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</si>
  <si>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</si>
  <si>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</si>
  <si>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</si>
  <si>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</si>
  <si>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</si>
  <si>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</si>
  <si>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</si>
  <si>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</si>
  <si>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</si>
  <si>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</si>
  <si>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</si>
  <si>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</si>
  <si>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</si>
  <si>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</si>
  <si>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</si>
  <si>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</si>
  <si>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</si>
  <si>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</si>
  <si>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</si>
  <si>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</si>
  <si>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</si>
  <si>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</si>
  <si>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</si>
  <si>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</si>
  <si>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</si>
  <si>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</si>
  <si>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</si>
  <si>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</si>
  <si>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</si>
  <si>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</si>
  <si>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</si>
  <si>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</si>
  <si>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</si>
  <si>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</si>
  <si>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</si>
  <si>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</si>
  <si>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</si>
  <si>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</si>
  <si>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</si>
  <si>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</si>
  <si>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</si>
  <si>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</si>
  <si>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</si>
  <si>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</si>
  <si>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</si>
  <si>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</si>
  <si>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</si>
  <si>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</si>
  <si>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</si>
  <si>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</si>
  <si>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</si>
  <si>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</si>
  <si>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</si>
  <si>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</si>
  <si>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</si>
  <si>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</si>
  <si>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</si>
  <si>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</si>
  <si>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</si>
  <si>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</si>
  <si>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</si>
  <si>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</si>
  <si>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</si>
  <si>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</si>
  <si>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</si>
  <si>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</si>
  <si>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</si>
  <si>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</si>
  <si>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</si>
  <si>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</si>
  <si>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</si>
  <si>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</si>
  <si>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</si>
  <si>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</si>
  <si>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</si>
  <si>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</si>
  <si>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</si>
  <si>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</si>
  <si>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</si>
  <si>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</si>
  <si>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</si>
  <si>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</si>
  <si>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</si>
  <si>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</si>
  <si>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</si>
  <si>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</si>
  <si>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</si>
  <si>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</si>
  <si>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</si>
  <si>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</si>
  <si>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</si>
  <si>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</si>
  <si>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</si>
  <si>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</si>
  <si>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</si>
  <si>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</si>
  <si>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</si>
  <si>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</si>
  <si>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</si>
  <si>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</si>
  <si>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</si>
  <si>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</si>
  <si>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</si>
  <si>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</si>
  <si>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</si>
  <si>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</si>
  <si>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</si>
  <si>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</si>
  <si>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</si>
  <si>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</si>
  <si>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</si>
  <si>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</si>
  <si>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</si>
  <si>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</si>
  <si>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</si>
  <si>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</si>
  <si>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</si>
  <si>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</si>
  <si>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</si>
  <si>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</si>
  <si>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</si>
  <si>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</si>
  <si>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</si>
  <si>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</si>
  <si>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</si>
  <si>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</si>
  <si>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</si>
  <si>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</si>
  <si>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</si>
  <si>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</si>
  <si>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</si>
  <si>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</si>
  <si>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</si>
  <si>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</si>
  <si>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</si>
  <si>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</si>
  <si>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</si>
  <si>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</si>
  <si>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</si>
  <si>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</si>
  <si>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</si>
  <si>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</si>
  <si>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</si>
  <si>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</si>
  <si>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</si>
  <si>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</si>
  <si>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</si>
  <si>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</si>
  <si>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</si>
  <si>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</si>
  <si>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</si>
  <si>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</si>
  <si>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</si>
  <si>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</si>
  <si>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</si>
  <si>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</si>
  <si>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</si>
  <si>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</si>
  <si>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</si>
  <si>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</si>
  <si>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</si>
  <si>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</si>
  <si>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</si>
  <si>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</si>
  <si>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</si>
  <si>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</si>
  <si>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</si>
  <si>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</si>
  <si>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</si>
  <si>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</si>
  <si>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</si>
  <si>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</si>
  <si>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</si>
  <si>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</si>
  <si>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</si>
  <si>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</si>
  <si>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</si>
  <si>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</si>
  <si>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</si>
  <si>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</si>
  <si>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</si>
  <si>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</si>
  <si>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</si>
  <si>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</si>
  <si>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</si>
  <si>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</si>
  <si>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</si>
  <si>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</si>
  <si>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</si>
  <si>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</si>
  <si>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</si>
  <si>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</si>
  <si>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</si>
  <si>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</si>
  <si>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</si>
  <si>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</si>
  <si>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</si>
  <si>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</si>
  <si>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</si>
  <si>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</si>
  <si>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</si>
  <si>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</si>
  <si>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</si>
  <si>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</si>
  <si>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</si>
  <si>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</si>
  <si>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</si>
  <si>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</si>
  <si>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</si>
  <si>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</si>
  <si>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</si>
  <si>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</si>
  <si>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</si>
  <si>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</si>
  <si>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</si>
  <si>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</si>
  <si>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</si>
  <si>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</si>
  <si>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</si>
  <si>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</si>
  <si>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</si>
  <si>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</si>
  <si>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</si>
  <si>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</si>
  <si>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</si>
  <si>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</si>
  <si>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</si>
  <si>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</si>
  <si>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</si>
  <si>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</si>
  <si>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</si>
  <si>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</si>
  <si>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</si>
  <si>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</si>
  <si>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</si>
  <si>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</si>
  <si>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</si>
  <si>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</si>
  <si>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</si>
  <si>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</si>
  <si>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</si>
  <si>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</si>
  <si>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</si>
  <si>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</si>
  <si>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</si>
  <si>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</si>
  <si>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</si>
  <si>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</si>
  <si>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</si>
  <si>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</si>
  <si>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</si>
  <si>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</si>
  <si>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</si>
  <si>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</si>
  <si>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</si>
  <si>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</si>
  <si>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</si>
  <si>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</si>
  <si>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</si>
  <si>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</si>
  <si>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</si>
  <si>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</si>
  <si>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</si>
  <si>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</si>
  <si>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</si>
  <si>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</si>
  <si>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</si>
  <si>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</si>
  <si>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</si>
  <si>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</si>
  <si>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</si>
  <si>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</si>
  <si>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</si>
  <si>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</si>
  <si>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</si>
  <si>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</si>
  <si>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</si>
  <si>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</si>
  <si>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</si>
  <si>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</si>
  <si>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</si>
  <si>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</si>
  <si>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</si>
  <si>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</si>
  <si>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</si>
  <si>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</si>
  <si>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</si>
  <si>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</si>
  <si>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</si>
  <si>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</si>
  <si>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</si>
  <si>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</si>
  <si>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</si>
  <si>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</si>
  <si>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</si>
  <si>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</si>
  <si>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</si>
  <si>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</si>
  <si>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</si>
  <si>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</si>
  <si>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</si>
  <si>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</si>
  <si>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</si>
  <si>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</si>
  <si>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</si>
  <si>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</si>
  <si>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</si>
  <si>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</si>
  <si>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</si>
  <si>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</si>
  <si>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</si>
  <si>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</si>
  <si>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</si>
  <si>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</si>
  <si>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</si>
  <si>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</si>
  <si>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</si>
  <si>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</si>
  <si>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</si>
  <si>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</si>
  <si>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</si>
  <si>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</si>
  <si>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</si>
  <si>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</si>
  <si>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</si>
  <si>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</si>
  <si>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</si>
  <si>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</si>
  <si>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</si>
  <si>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</si>
  <si>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</si>
  <si>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</si>
  <si>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</si>
  <si>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</si>
  <si>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</si>
  <si>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</si>
  <si>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</si>
  <si>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</si>
  <si>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</si>
  <si>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</si>
  <si>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</si>
  <si>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</si>
  <si>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</si>
  <si>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</si>
  <si>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</si>
  <si>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</si>
  <si>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</si>
  <si>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</si>
  <si>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</si>
  <si>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</si>
  <si>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</si>
  <si>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</si>
  <si>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</si>
  <si>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</si>
  <si>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</si>
  <si>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</si>
  <si>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</si>
  <si>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</si>
  <si>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</si>
  <si>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</si>
  <si>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</si>
  <si>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</si>
  <si>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</si>
  <si>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</si>
  <si>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</si>
  <si>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</si>
  <si>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</si>
  <si>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</si>
  <si>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</si>
  <si>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</si>
  <si>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</si>
  <si>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</si>
  <si>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</si>
  <si>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</si>
  <si>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</si>
  <si>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</si>
  <si>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</si>
  <si>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</si>
  <si>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</si>
  <si>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</si>
  <si>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</si>
  <si>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</si>
  <si>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</si>
  <si>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</si>
  <si>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</si>
  <si>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</si>
  <si>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</si>
  <si>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</si>
  <si>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</si>
  <si>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</si>
  <si>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</si>
  <si>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</si>
  <si>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</si>
  <si>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</si>
  <si>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</si>
  <si>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</si>
  <si>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</si>
  <si>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</si>
  <si>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</si>
  <si>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</si>
  <si>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</si>
  <si>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</si>
  <si>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</si>
  <si>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</si>
  <si>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</si>
  <si>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</si>
  <si>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</si>
  <si>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</si>
  <si>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</si>
  <si>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</si>
  <si>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</si>
  <si>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</si>
  <si>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</si>
  <si>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</si>
  <si>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</si>
  <si>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</si>
  <si>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</si>
  <si>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</si>
  <si>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</si>
  <si>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</si>
  <si>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</si>
  <si>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</si>
  <si>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</si>
  <si>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</si>
  <si>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</si>
  <si>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</si>
  <si>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</si>
  <si>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</si>
  <si>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</si>
  <si>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</si>
  <si>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</si>
  <si>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</si>
  <si>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</si>
  <si>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</si>
  <si>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</si>
  <si>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</si>
  <si>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</si>
  <si>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</si>
  <si>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</si>
  <si>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</si>
  <si>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</si>
  <si>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</si>
  <si>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</si>
  <si>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</si>
  <si>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</si>
  <si>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</si>
  <si>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</si>
  <si>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</si>
  <si>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</si>
  <si>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</si>
  <si>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</si>
  <si>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</si>
  <si>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</si>
  <si>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</si>
  <si>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</si>
  <si>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</si>
  <si>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</si>
  <si>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</si>
  <si>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</si>
  <si>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</si>
  <si>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</si>
  <si>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</si>
  <si>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</si>
  <si>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</si>
  <si>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</si>
  <si>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</si>
  <si>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</si>
  <si>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</si>
  <si>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</si>
  <si>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</si>
  <si>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</si>
  <si>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</si>
  <si>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</si>
  <si>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</si>
  <si>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</si>
  <si>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</si>
  <si>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</si>
  <si>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</si>
  <si>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</si>
  <si>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</si>
  <si>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</si>
  <si>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</si>
  <si>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</si>
  <si>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</si>
  <si>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</si>
  <si>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</si>
  <si>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</si>
  <si>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</si>
  <si>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</si>
  <si>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</si>
  <si>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</si>
  <si>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</si>
  <si>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</si>
  <si>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</si>
  <si>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</si>
  <si>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</si>
  <si>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</si>
  <si>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</si>
  <si>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</si>
  <si>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</si>
  <si>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</si>
  <si>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</si>
  <si>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</si>
  <si>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</si>
  <si>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</si>
  <si>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</si>
  <si>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</si>
  <si>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</si>
  <si>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</si>
  <si>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</si>
  <si>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</si>
  <si>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</si>
  <si>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</si>
  <si>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</si>
  <si>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</si>
  <si>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</si>
  <si>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</si>
  <si>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</si>
  <si>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</si>
  <si>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</si>
  <si>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</si>
  <si>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</si>
  <si>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</si>
  <si>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</si>
  <si>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</si>
  <si>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</si>
  <si>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</si>
  <si>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</si>
  <si>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</si>
  <si>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</si>
  <si>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</si>
  <si>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</si>
  <si>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</si>
  <si>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</si>
  <si>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</si>
  <si>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</si>
  <si>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</si>
  <si>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</si>
  <si>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</si>
  <si>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</si>
  <si>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</si>
  <si>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</si>
  <si>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</si>
  <si>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</si>
  <si>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</si>
  <si>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</si>
  <si>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</si>
  <si>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</si>
  <si>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</si>
  <si>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</si>
  <si>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</si>
  <si>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</si>
  <si>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</si>
  <si>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</si>
  <si>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</si>
  <si>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</si>
  <si>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</si>
  <si>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</si>
  <si>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</si>
  <si>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</si>
  <si>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</si>
  <si>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</si>
  <si>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</si>
  <si>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</si>
  <si>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</si>
  <si>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</si>
  <si>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</si>
  <si>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</si>
  <si>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</si>
  <si>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</si>
  <si>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</si>
  <si>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</si>
  <si>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</si>
  <si>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</si>
  <si>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</si>
  <si>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</si>
  <si>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</si>
  <si>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</si>
  <si>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</si>
  <si>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</si>
  <si>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</si>
  <si>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</si>
  <si>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</si>
  <si>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</si>
  <si>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</si>
  <si>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</si>
  <si>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</si>
  <si>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</si>
  <si>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</si>
  <si>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</si>
  <si>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</si>
  <si>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</si>
  <si>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</si>
  <si>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</si>
  <si>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</si>
  <si>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</si>
  <si>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</si>
  <si>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</si>
  <si>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</si>
  <si>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</si>
  <si>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</si>
  <si>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</si>
  <si>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</si>
  <si>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</si>
  <si>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</si>
  <si>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</si>
  <si>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</si>
  <si>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</si>
  <si>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</si>
  <si>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</si>
  <si>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</si>
  <si>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</si>
  <si>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</si>
  <si>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</si>
  <si>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</si>
  <si>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</si>
  <si>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</si>
  <si>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</si>
  <si>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</si>
  <si>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</si>
  <si>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</si>
  <si>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</si>
  <si>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</si>
  <si>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</si>
  <si>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</si>
  <si>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</si>
  <si>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</si>
  <si>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</si>
  <si>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</si>
  <si>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</si>
  <si>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</si>
  <si>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</si>
  <si>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</si>
  <si>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</si>
  <si>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</si>
  <si>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</si>
  <si>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</si>
  <si>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</si>
  <si>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</si>
  <si>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</si>
  <si>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</si>
  <si>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</si>
  <si>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</si>
  <si>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</si>
  <si>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</si>
  <si>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</si>
  <si>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</si>
  <si>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</si>
  <si>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</si>
  <si>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</si>
  <si>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</si>
  <si>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</si>
  <si>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</si>
  <si>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</si>
  <si>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</si>
  <si>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</si>
  <si>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</si>
  <si>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</si>
  <si>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</si>
  <si>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</si>
  <si>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</si>
  <si>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</si>
  <si>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</si>
  <si>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</si>
  <si>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</si>
  <si>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</si>
  <si>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</si>
  <si>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</si>
  <si>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</si>
  <si>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</si>
  <si>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</si>
  <si>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</si>
  <si>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</si>
  <si>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</si>
  <si>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</si>
  <si>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</si>
  <si>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</si>
  <si>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</si>
  <si>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</si>
  <si>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</si>
  <si>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</si>
  <si>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</si>
  <si>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</si>
  <si>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</si>
  <si>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</si>
  <si>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</si>
  <si>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</si>
  <si>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</si>
  <si>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</si>
  <si>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</si>
  <si>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</si>
  <si>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</si>
  <si>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</si>
  <si>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</si>
  <si>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</si>
  <si>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</si>
  <si>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</si>
  <si>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</si>
  <si>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</si>
  <si>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</si>
  <si>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</si>
  <si>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</si>
  <si>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</si>
  <si>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</si>
  <si>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</si>
  <si>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</si>
  <si>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</si>
  <si>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</si>
  <si>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</si>
  <si>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</si>
  <si>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</si>
  <si>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</si>
  <si>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</si>
  <si>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</si>
  <si>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</si>
  <si>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</si>
  <si>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</si>
  <si>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</si>
  <si>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</si>
  <si>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</si>
  <si>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</si>
  <si>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</si>
  <si>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</si>
  <si>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</si>
  <si>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</si>
  <si>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</si>
  <si>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</si>
  <si>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</si>
  <si>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</si>
  <si>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</si>
  <si>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</si>
  <si>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</si>
  <si>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</si>
  <si>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</si>
  <si>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</si>
  <si>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</si>
  <si>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</si>
  <si>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</si>
  <si>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</si>
  <si>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</si>
  <si>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</si>
  <si>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</si>
  <si>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</si>
  <si>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</si>
  <si>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</si>
  <si>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</si>
  <si>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</si>
  <si>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</si>
  <si>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</si>
  <si>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</si>
  <si>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</si>
  <si>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</si>
  <si>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</si>
  <si>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</si>
  <si>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</si>
  <si>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</si>
  <si>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</si>
  <si>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</si>
  <si>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</si>
  <si>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</si>
  <si>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</si>
  <si>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</si>
  <si>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</si>
  <si>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</si>
  <si>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</si>
  <si>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</si>
  <si>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</si>
  <si>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</si>
  <si>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</si>
  <si>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</si>
  <si>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</si>
  <si>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</si>
  <si>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</si>
  <si>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</si>
  <si>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</si>
  <si>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</si>
  <si>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</si>
  <si>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</si>
  <si>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</si>
  <si>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</si>
  <si>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</si>
  <si>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</si>
  <si>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</si>
  <si>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</si>
  <si>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</si>
  <si>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</si>
  <si>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</si>
  <si>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</si>
  <si>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</si>
  <si>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</si>
  <si>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</si>
  <si>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</si>
  <si>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</si>
  <si>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</si>
  <si>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</si>
  <si>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</si>
  <si>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</si>
  <si>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</si>
  <si>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</si>
  <si>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</si>
  <si>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</si>
  <si>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</si>
  <si>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</si>
  <si>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</si>
  <si>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</si>
  <si>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</si>
  <si>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</si>
  <si>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</si>
  <si>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</si>
  <si>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</si>
  <si>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</si>
  <si>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</si>
  <si>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</si>
  <si>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</si>
  <si>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</si>
  <si>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</si>
  <si>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</si>
  <si>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</si>
  <si>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</si>
  <si>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</si>
  <si>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</si>
  <si>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</si>
  <si>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</si>
  <si>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</si>
  <si>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</si>
  <si>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</si>
  <si>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</si>
  <si>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</si>
  <si>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</si>
  <si>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</si>
  <si>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</si>
  <si>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</si>
  <si>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</si>
  <si>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</si>
  <si>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</si>
  <si>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</si>
  <si>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</si>
  <si>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</si>
  <si>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</si>
  <si>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</si>
  <si>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</si>
  <si>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</si>
  <si>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</si>
  <si>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</si>
  <si>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</si>
  <si>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</si>
  <si>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</si>
  <si>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</si>
  <si>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</si>
  <si>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</si>
  <si>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</si>
  <si>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</si>
  <si>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</si>
  <si>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</si>
  <si>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</si>
  <si>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</si>
  <si>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</si>
  <si>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</si>
  <si>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</si>
  <si>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</si>
  <si>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</si>
  <si>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</si>
  <si>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</si>
  <si>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</si>
  <si>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</si>
  <si>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</si>
  <si>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</si>
  <si>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</si>
  <si>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</si>
  <si>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</si>
  <si>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</si>
  <si>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</si>
  <si>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</si>
  <si>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</si>
  <si>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</si>
  <si>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</si>
  <si>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</si>
  <si>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</si>
  <si>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</si>
  <si>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</si>
  <si>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</si>
  <si>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</si>
  <si>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</si>
  <si>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</si>
  <si>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</si>
  <si>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</si>
  <si>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</si>
  <si>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</si>
  <si>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</si>
  <si>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</si>
  <si>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</si>
  <si>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</si>
  <si>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</si>
  <si>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</si>
  <si>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</si>
  <si>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</si>
  <si>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</si>
  <si>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</si>
  <si>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</si>
  <si>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</si>
  <si>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</si>
  <si>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</si>
  <si>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</si>
  <si>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</si>
  <si>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</si>
  <si>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</si>
  <si>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</si>
  <si>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</si>
  <si>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</si>
  <si>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</si>
  <si>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</si>
  <si>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</si>
  <si>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</si>
  <si>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</si>
  <si>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</si>
  <si>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</si>
  <si>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</si>
  <si>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</si>
  <si>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</si>
  <si>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</si>
  <si>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</si>
  <si>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</si>
  <si>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</si>
  <si>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</si>
  <si>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</si>
  <si>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</si>
  <si>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</si>
  <si>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</si>
  <si>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</si>
  <si>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</si>
  <si>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</si>
  <si>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</si>
  <si>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</si>
  <si>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</si>
  <si>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</si>
  <si>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</si>
  <si>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</si>
  <si>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</si>
  <si>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</si>
  <si>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</si>
  <si>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</si>
  <si>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</si>
  <si>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</si>
  <si>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</si>
  <si>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</si>
  <si>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</si>
  <si>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</si>
  <si>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</si>
  <si>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</si>
  <si>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</si>
  <si>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</si>
  <si>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</si>
  <si>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</si>
  <si>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</si>
  <si>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</si>
  <si>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</si>
  <si>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</si>
  <si>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</si>
  <si>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</si>
  <si>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</si>
  <si>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</si>
  <si>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</si>
  <si>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</si>
  <si>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</si>
  <si>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</si>
  <si>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</si>
  <si>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</si>
  <si>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</si>
  <si>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</si>
  <si>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</si>
  <si>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</si>
  <si>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</si>
  <si>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</si>
  <si>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</si>
  <si>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</si>
  <si>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</si>
  <si>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</si>
  <si>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</si>
  <si>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</si>
  <si>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</si>
  <si>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</si>
  <si>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</si>
  <si>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</si>
  <si>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</si>
  <si>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</si>
  <si>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</si>
  <si>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</si>
  <si>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</si>
  <si>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</si>
  <si>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</si>
  <si>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</si>
  <si>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</si>
  <si>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</si>
  <si>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</si>
  <si>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</si>
  <si>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</si>
  <si>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</si>
  <si>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</si>
  <si>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</si>
  <si>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</si>
  <si>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</si>
  <si>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</si>
  <si>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</si>
  <si>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</si>
  <si>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</si>
  <si>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</si>
  <si>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</si>
  <si>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</si>
  <si>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</si>
  <si>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</si>
  <si>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</si>
  <si>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</si>
  <si>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</si>
  <si>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</si>
  <si>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</si>
  <si>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</si>
  <si>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</si>
  <si>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</si>
  <si>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</si>
  <si>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</si>
  <si>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</si>
  <si>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</si>
  <si>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</si>
  <si>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</si>
  <si>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</si>
  <si>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</si>
  <si>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</si>
  <si>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</si>
  <si>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</si>
  <si>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</si>
  <si>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</si>
  <si>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</si>
  <si>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</si>
  <si>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</si>
  <si>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</si>
  <si>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</si>
  <si>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</si>
  <si>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</si>
  <si>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</si>
  <si>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</si>
  <si>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</si>
  <si>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</si>
  <si>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</si>
  <si>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</si>
  <si>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</si>
  <si>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</si>
  <si>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</si>
  <si>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</si>
  <si>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</si>
  <si>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</si>
  <si>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</si>
  <si>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</si>
  <si>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</si>
  <si>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</si>
  <si>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</si>
  <si>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</si>
  <si>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</si>
  <si>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</si>
  <si>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</si>
  <si>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</si>
  <si>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</si>
  <si>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</si>
  <si>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</si>
  <si>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</si>
  <si>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</si>
  <si>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</si>
  <si>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</si>
  <si>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</si>
  <si>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</si>
  <si>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</si>
  <si>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</si>
  <si>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</si>
  <si>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</si>
  <si>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</si>
  <si>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</si>
  <si>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</si>
  <si>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</si>
  <si>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</si>
  <si>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</si>
  <si>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</si>
  <si>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</si>
  <si>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</si>
  <si>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</si>
  <si>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</si>
  <si>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</si>
  <si>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</si>
  <si>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</si>
  <si>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</si>
  <si>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</si>
  <si>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</si>
  <si>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</si>
  <si>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</si>
  <si>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</si>
  <si>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</si>
  <si>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</si>
  <si>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</si>
  <si>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</si>
  <si>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</si>
  <si>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</si>
  <si>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</si>
  <si>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</si>
  <si>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</si>
  <si>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</si>
  <si>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</si>
  <si>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</si>
  <si>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</si>
  <si>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</si>
  <si>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</si>
  <si>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</si>
  <si>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</si>
  <si>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</si>
  <si>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</si>
  <si>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</si>
  <si>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</si>
  <si>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</si>
  <si>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</si>
  <si>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</si>
  <si>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</si>
  <si>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</si>
  <si>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</si>
  <si>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</si>
  <si>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</si>
  <si>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</si>
  <si>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</si>
  <si>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</si>
  <si>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</si>
  <si>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</si>
  <si>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</si>
  <si>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</si>
  <si>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</si>
  <si>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</si>
  <si>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</si>
  <si>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</si>
  <si>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</si>
  <si>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</si>
  <si>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</si>
  <si>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</si>
  <si>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</si>
  <si>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</si>
  <si>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</si>
  <si>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</si>
  <si>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</si>
  <si>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</si>
  <si>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</si>
  <si>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</si>
  <si>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</si>
  <si>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</si>
  <si>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</si>
  <si>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</si>
  <si>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</si>
  <si>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</si>
  <si>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</si>
  <si>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</si>
  <si>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</si>
  <si>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</si>
  <si>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</si>
  <si>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</si>
  <si>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</si>
  <si>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</si>
  <si>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</si>
  <si>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</si>
  <si>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</si>
  <si>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</si>
  <si>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</si>
  <si>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</si>
  <si>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</si>
  <si>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</si>
  <si>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</si>
  <si>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</si>
  <si>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</si>
  <si>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</si>
  <si>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</si>
  <si>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</si>
  <si>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</si>
  <si>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</si>
  <si>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</si>
  <si>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</si>
  <si>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</si>
  <si>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</si>
  <si>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</si>
  <si>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</si>
  <si>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</si>
  <si>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</si>
  <si>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</si>
  <si>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</si>
  <si>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</si>
  <si>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</si>
  <si>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</si>
  <si>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</si>
  <si>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</si>
  <si>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</si>
  <si>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</si>
  <si>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</si>
  <si>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</si>
  <si>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</si>
  <si>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</si>
  <si>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</si>
  <si>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</si>
  <si>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</si>
  <si>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</si>
  <si>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</si>
  <si>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</si>
  <si>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</si>
  <si>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</si>
  <si>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</si>
  <si>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</si>
  <si>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</si>
  <si>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</si>
  <si>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</si>
  <si>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</si>
  <si>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</si>
  <si>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</si>
  <si>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</si>
  <si>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</si>
  <si>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</si>
  <si>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</si>
  <si>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</si>
  <si>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</si>
  <si>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</si>
  <si>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</si>
  <si>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</si>
  <si>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</si>
  <si>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</si>
  <si>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</si>
  <si>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</si>
  <si>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</si>
  <si>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</si>
  <si>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</si>
  <si>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</si>
  <si>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</si>
  <si>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</si>
  <si>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</si>
  <si>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</si>
  <si>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</si>
  <si>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</si>
  <si>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</si>
  <si>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</si>
  <si>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</si>
  <si>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</si>
  <si>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</si>
  <si>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</si>
  <si>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</si>
  <si>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</si>
  <si>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</si>
  <si>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</si>
  <si>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</si>
  <si>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</si>
  <si>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</si>
  <si>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</si>
  <si>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</si>
  <si>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</si>
  <si>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</si>
  <si>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</si>
  <si>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</si>
  <si>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</si>
  <si>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</si>
  <si>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</si>
  <si>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</si>
  <si>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</si>
  <si>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</si>
  <si>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</si>
  <si>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</si>
  <si>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</si>
  <si>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</si>
  <si>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</si>
  <si>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</si>
  <si>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</si>
  <si>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</si>
  <si>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</si>
  <si>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</si>
  <si>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</si>
  <si>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</si>
  <si>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</si>
  <si>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</si>
  <si>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</si>
  <si>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</si>
  <si>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</si>
  <si>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</si>
  <si>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</si>
  <si>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</si>
  <si>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</si>
  <si>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</si>
  <si>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</si>
  <si>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</si>
  <si>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</si>
  <si>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</si>
  <si>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</si>
  <si>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</si>
  <si>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</si>
  <si>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</si>
  <si>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</si>
  <si>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</si>
  <si>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</si>
  <si>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</si>
  <si>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</si>
  <si>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</si>
  <si>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</si>
  <si>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</si>
  <si>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</si>
  <si>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</si>
  <si>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</si>
  <si>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</si>
  <si>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</si>
  <si>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</si>
  <si>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</si>
  <si>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</si>
  <si>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</si>
  <si>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</si>
  <si>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</si>
  <si>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</si>
  <si>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</si>
  <si>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</si>
  <si>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</si>
  <si>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</si>
  <si>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</si>
  <si>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</si>
  <si>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</si>
  <si>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</si>
  <si>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</si>
  <si>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</si>
  <si>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</si>
  <si>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</si>
  <si>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</si>
  <si>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</si>
  <si>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</si>
  <si>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</si>
  <si>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</si>
  <si>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</si>
  <si>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</si>
  <si>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</si>
  <si>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</si>
  <si>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</si>
  <si>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</si>
  <si>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</si>
  <si>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</si>
  <si>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</si>
  <si>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</si>
  <si>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</si>
  <si>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</si>
  <si>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</si>
  <si>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</si>
  <si>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</si>
  <si>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</si>
  <si>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</si>
  <si>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</si>
  <si>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</si>
  <si>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</si>
  <si>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</si>
  <si>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</si>
  <si>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</si>
  <si>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</si>
  <si>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</si>
  <si>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</si>
  <si>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</si>
  <si>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</si>
  <si>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</si>
  <si>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</si>
  <si>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</si>
  <si>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</si>
  <si>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</si>
  <si>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</si>
  <si>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</si>
  <si>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</si>
  <si>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</si>
  <si>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</si>
  <si>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</si>
  <si>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</si>
  <si>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</si>
  <si>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</si>
  <si>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</si>
  <si>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</si>
  <si>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</si>
  <si>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</si>
  <si>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</si>
  <si>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</si>
  <si>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</si>
  <si>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</si>
  <si>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</si>
  <si>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</si>
  <si>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</si>
  <si>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</si>
  <si>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</si>
  <si>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</si>
  <si>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</si>
  <si>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</si>
  <si>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</si>
  <si>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</si>
  <si>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</si>
  <si>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</si>
  <si>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</si>
  <si>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</si>
  <si>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</si>
  <si>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</si>
  <si>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</si>
  <si>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</si>
  <si>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</si>
  <si>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</si>
  <si>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</si>
  <si>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</si>
  <si>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</si>
  <si>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</si>
  <si>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</si>
  <si>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</si>
  <si>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</si>
  <si>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</si>
  <si>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</si>
  <si>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</si>
  <si>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</si>
  <si>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</si>
  <si>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</si>
  <si>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</si>
  <si>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</si>
  <si>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</si>
  <si>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</si>
  <si>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</si>
  <si>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</si>
  <si>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</si>
  <si>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</si>
  <si>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</si>
  <si>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</si>
  <si>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</si>
  <si>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</si>
  <si>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</si>
  <si>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</si>
  <si>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</si>
  <si>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</si>
  <si>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</si>
  <si>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</si>
  <si>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</si>
  <si>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</si>
  <si>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</si>
  <si>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</si>
  <si>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</si>
  <si>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</si>
  <si>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</si>
  <si>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</si>
  <si>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</si>
  <si>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</si>
  <si>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</si>
  <si>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</si>
  <si>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</si>
  <si>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</si>
  <si>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</si>
  <si>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</si>
  <si>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</si>
  <si>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</si>
  <si>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</si>
  <si>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</si>
  <si>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</si>
  <si>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</si>
  <si>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</si>
  <si>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</si>
  <si>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</si>
  <si>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</si>
  <si>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</si>
  <si>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</si>
  <si>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</si>
  <si>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</si>
  <si>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</si>
  <si>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</si>
  <si>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</si>
  <si>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</si>
  <si>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</si>
  <si>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</si>
  <si>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</si>
  <si>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</si>
  <si>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</si>
  <si>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</si>
  <si>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</si>
  <si>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</si>
  <si>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</si>
  <si>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</si>
  <si>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</si>
  <si>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</si>
  <si>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</si>
  <si>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</si>
  <si>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</si>
  <si>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</si>
  <si>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</si>
  <si>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</si>
  <si>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</si>
  <si>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</si>
  <si>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</si>
  <si>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</si>
  <si>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</si>
  <si>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</si>
  <si>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</si>
  <si>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</si>
  <si>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</si>
  <si>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</si>
  <si>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</si>
  <si>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</si>
  <si>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</si>
  <si>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</si>
  <si>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</si>
  <si>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</si>
  <si>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</si>
  <si>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</si>
  <si>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</si>
  <si>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</si>
  <si>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</si>
  <si>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</si>
  <si>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</si>
  <si>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</si>
  <si>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</si>
  <si>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</si>
  <si>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</si>
  <si>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</si>
  <si>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</si>
  <si>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</si>
  <si>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</si>
  <si>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</si>
  <si>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</si>
  <si>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</si>
  <si>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</si>
  <si>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</si>
  <si>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</si>
  <si>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</si>
  <si>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</si>
  <si>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</si>
  <si>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</si>
  <si>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</si>
  <si>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</si>
  <si>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</si>
  <si>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</si>
  <si>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</si>
  <si>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</si>
  <si>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</si>
  <si>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</si>
  <si>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</si>
  <si>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</si>
  <si>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</si>
  <si>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</si>
  <si>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</si>
  <si>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</si>
  <si>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</si>
  <si>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</si>
  <si>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</si>
  <si>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</si>
  <si>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</si>
  <si>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</si>
  <si>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</si>
  <si>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</si>
  <si>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</si>
  <si>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</si>
  <si>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</si>
  <si>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</si>
  <si>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</si>
  <si>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</si>
  <si>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</si>
  <si>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</si>
  <si>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</si>
  <si>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</si>
  <si>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</si>
  <si>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</si>
  <si>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</si>
  <si>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</si>
  <si>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</si>
  <si>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</si>
  <si>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</si>
  <si>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</si>
  <si>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</si>
  <si>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</si>
  <si>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</si>
  <si>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</si>
  <si>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</si>
  <si>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</si>
  <si>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</si>
  <si>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</si>
  <si>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</si>
  <si>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</si>
  <si>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</si>
  <si>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</si>
  <si>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</si>
  <si>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</si>
  <si>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</si>
  <si>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</si>
  <si>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</si>
  <si>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</si>
  <si>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</si>
  <si>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</si>
  <si>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</si>
  <si>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</si>
  <si>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</si>
  <si>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</si>
  <si>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</si>
  <si>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</si>
  <si>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</si>
  <si>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</si>
  <si>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</si>
  <si>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</si>
  <si>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</si>
  <si>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</si>
  <si>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</si>
  <si>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</si>
  <si>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</si>
  <si>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</si>
  <si>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</si>
  <si>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</si>
  <si>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</si>
  <si>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</si>
  <si>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</si>
  <si>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</si>
  <si>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</si>
  <si>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</si>
  <si>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</si>
  <si>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</si>
  <si>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</si>
  <si>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</si>
  <si>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</si>
  <si>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</si>
  <si>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</si>
  <si>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</si>
  <si>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</si>
  <si>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</si>
  <si>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</si>
  <si>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</si>
  <si>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</si>
  <si>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</si>
  <si>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</si>
  <si>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</si>
  <si>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</si>
  <si>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</si>
  <si>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</si>
  <si>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</si>
  <si>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</si>
  <si>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</si>
  <si>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</si>
  <si>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</si>
  <si>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</si>
  <si>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</si>
  <si>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</si>
  <si>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</si>
  <si>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</si>
  <si>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</si>
  <si>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</si>
  <si>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</si>
  <si>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</si>
  <si>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</si>
  <si>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</si>
  <si>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</si>
  <si>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</si>
  <si>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</si>
  <si>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</si>
  <si>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</si>
  <si>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</si>
  <si>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</si>
  <si>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</si>
  <si>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</si>
  <si>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</si>
  <si>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</si>
  <si>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</si>
  <si>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</si>
  <si>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</si>
  <si>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</si>
  <si>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</si>
  <si>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</si>
  <si>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</si>
  <si>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</si>
  <si>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</si>
  <si>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</si>
  <si>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</si>
  <si>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</si>
  <si>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</si>
  <si>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</si>
  <si>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</si>
  <si>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</si>
  <si>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</si>
  <si>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</si>
  <si>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</si>
  <si>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</si>
  <si>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</si>
  <si>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</si>
  <si>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</si>
  <si>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</si>
  <si>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</si>
  <si>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</si>
  <si>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</si>
  <si>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</si>
  <si>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</si>
  <si>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</si>
  <si>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</si>
  <si>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</si>
  <si>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</si>
  <si>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</si>
  <si>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</si>
  <si>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</si>
  <si>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</si>
  <si>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</si>
  <si>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</si>
  <si>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</si>
  <si>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</si>
  <si>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</si>
  <si>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</si>
  <si>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</si>
  <si>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</si>
  <si>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</si>
  <si>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</si>
  <si>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</si>
  <si>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</si>
  <si>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</si>
  <si>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</si>
  <si>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</si>
  <si>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</si>
  <si>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</si>
  <si>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</si>
  <si>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</si>
  <si>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</si>
  <si>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</si>
  <si>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</si>
  <si>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</si>
  <si>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</si>
  <si>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</si>
  <si>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</si>
  <si>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</si>
  <si>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</si>
  <si>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</si>
  <si>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</si>
  <si>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</si>
  <si>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</si>
  <si>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</si>
  <si>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</si>
  <si>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</si>
  <si>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</si>
  <si>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</si>
  <si>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</si>
  <si>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</si>
  <si>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</si>
  <si>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</si>
  <si>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</si>
  <si>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</si>
  <si>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</si>
  <si>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</si>
  <si>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</si>
  <si>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</si>
  <si>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</si>
  <si>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</si>
  <si>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</si>
  <si>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</si>
  <si>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</si>
  <si>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</si>
  <si>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</si>
  <si>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</si>
  <si>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</si>
  <si>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</si>
  <si>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</si>
  <si>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</si>
  <si>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</si>
  <si>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</si>
  <si>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</si>
  <si>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</si>
  <si>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</si>
  <si>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</si>
  <si>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</si>
  <si>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</si>
  <si>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</si>
  <si>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</si>
  <si>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</si>
  <si>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</si>
  <si>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</si>
  <si>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</si>
  <si>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</si>
  <si>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</si>
  <si>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</si>
  <si>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</si>
  <si>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</si>
  <si>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</si>
  <si>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</si>
  <si>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</si>
  <si>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</si>
  <si>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</si>
  <si>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</si>
  <si>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</si>
  <si>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</si>
  <si>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</si>
  <si>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</si>
  <si>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</si>
  <si>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</si>
  <si>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</si>
  <si>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</si>
  <si>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</si>
  <si>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</si>
  <si>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</si>
  <si>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</si>
  <si>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</si>
  <si>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</si>
  <si>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</si>
  <si>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</si>
  <si>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</si>
  <si>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</si>
  <si>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</si>
  <si>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</si>
  <si>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</si>
  <si>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</si>
  <si>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</si>
  <si>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</si>
  <si>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</si>
  <si>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</si>
  <si>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</si>
  <si>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</si>
  <si>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</si>
  <si>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</si>
  <si>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</si>
  <si>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</si>
  <si>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</si>
  <si>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</si>
  <si>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</si>
  <si>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</si>
  <si>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</si>
  <si>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</si>
  <si>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</si>
  <si>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</si>
  <si>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</si>
  <si>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</si>
  <si>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</si>
  <si>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</si>
  <si>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</si>
  <si>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</si>
  <si>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</si>
  <si>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</si>
  <si>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</si>
  <si>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</si>
  <si>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</si>
  <si>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</si>
  <si>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</si>
  <si>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</si>
  <si>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</si>
  <si>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</si>
  <si>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</si>
  <si>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</si>
  <si>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</si>
  <si>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</si>
  <si>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</si>
  <si>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</si>
  <si>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</si>
  <si>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</si>
  <si>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</si>
  <si>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</si>
  <si>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</si>
  <si>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</si>
  <si>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</si>
  <si>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</si>
  <si>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</si>
  <si>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</si>
  <si>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</si>
  <si>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</si>
  <si>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</si>
  <si>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</si>
  <si>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</si>
  <si>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</si>
  <si>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</si>
  <si>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</si>
  <si>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</si>
  <si>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</si>
  <si>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</si>
  <si>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</si>
  <si>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</si>
  <si>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</si>
  <si>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</si>
  <si>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</si>
  <si>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</si>
  <si>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</si>
  <si>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</si>
  <si>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</si>
  <si>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</si>
  <si>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</si>
  <si>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</si>
  <si>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</si>
  <si>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</si>
  <si>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</si>
  <si>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</si>
  <si>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</si>
  <si>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</si>
  <si>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</si>
  <si>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</si>
  <si>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</si>
  <si>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</si>
  <si>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</si>
  <si>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</si>
  <si>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</si>
  <si>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</si>
  <si>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</si>
  <si>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</si>
  <si>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</si>
  <si>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</si>
  <si>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</si>
  <si>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</si>
  <si>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</si>
  <si>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</si>
  <si>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</si>
  <si>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</si>
  <si>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</si>
  <si>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</si>
  <si>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</si>
  <si>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</si>
  <si>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</si>
  <si>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</si>
  <si>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</si>
  <si>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</si>
  <si>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</si>
  <si>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</si>
  <si>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</si>
  <si>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</si>
  <si>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</si>
  <si>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</si>
  <si>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</si>
  <si>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</si>
  <si>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</si>
  <si>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</si>
  <si>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</si>
  <si>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</si>
  <si>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</si>
  <si>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</si>
  <si>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</si>
  <si>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</si>
  <si>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</si>
  <si>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</si>
  <si>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</si>
  <si>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</si>
  <si>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</si>
  <si>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</si>
  <si>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</si>
  <si>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</si>
  <si>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</si>
  <si>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</si>
  <si>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</si>
  <si>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</si>
  <si>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</si>
  <si>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</si>
  <si>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</si>
  <si>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</si>
  <si>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</si>
  <si>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</si>
  <si>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</si>
  <si>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</si>
  <si>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</si>
  <si>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</si>
  <si>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</si>
  <si>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</si>
  <si>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</si>
  <si>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</si>
  <si>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</si>
  <si>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</si>
  <si>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</si>
  <si>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</si>
  <si>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</si>
  <si>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</si>
  <si>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</si>
  <si>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</si>
  <si>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</si>
  <si>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</si>
  <si>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</si>
  <si>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</si>
  <si>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</si>
  <si>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</si>
  <si>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</si>
  <si>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</si>
  <si>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</si>
  <si>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</si>
  <si>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</si>
  <si>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</si>
  <si>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</si>
  <si>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</si>
  <si>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</si>
  <si>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</si>
  <si>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</si>
  <si>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</si>
  <si>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</si>
  <si>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</si>
  <si>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</si>
  <si>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</si>
  <si>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</si>
  <si>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</si>
  <si>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</si>
  <si>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</si>
  <si>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</si>
  <si>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</si>
  <si>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</si>
  <si>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</si>
  <si>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</si>
  <si>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</si>
  <si>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</si>
  <si>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</si>
  <si>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</si>
  <si>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</si>
  <si>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</si>
  <si>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</si>
  <si>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</si>
  <si>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</si>
  <si>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</si>
  <si>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</si>
  <si>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</si>
  <si>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</si>
  <si>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</si>
  <si>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</si>
  <si>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</si>
  <si>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</si>
  <si>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</si>
  <si>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</si>
  <si>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</si>
  <si>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</si>
  <si>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</si>
  <si>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</si>
  <si>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</si>
  <si>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</si>
  <si>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</si>
  <si>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</si>
  <si>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</si>
  <si>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</si>
  <si>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</si>
  <si>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</si>
  <si>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</si>
  <si>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</si>
  <si>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</si>
  <si>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</si>
  <si>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</si>
  <si>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</si>
  <si>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</si>
  <si>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</si>
  <si>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</si>
  <si>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</si>
  <si>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</si>
  <si>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</si>
  <si>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</si>
  <si>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</si>
  <si>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</si>
  <si>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</si>
  <si>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</si>
  <si>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</si>
  <si>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</si>
  <si>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</si>
  <si>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</si>
  <si>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</si>
  <si>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</si>
  <si>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</si>
  <si>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</si>
  <si>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</si>
  <si>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</si>
  <si>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</si>
  <si>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</si>
  <si>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</si>
  <si>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</si>
  <si>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</si>
  <si>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</si>
  <si>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</si>
  <si>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</si>
  <si>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</si>
  <si>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</si>
  <si>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</si>
  <si>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</si>
  <si>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</si>
  <si>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</si>
  <si>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</si>
  <si>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</si>
  <si>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</si>
  <si>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</si>
  <si>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</si>
  <si>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</si>
  <si>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</si>
  <si>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</si>
  <si>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</si>
  <si>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</si>
  <si>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</si>
  <si>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</si>
  <si>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</si>
  <si>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</si>
  <si>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</si>
  <si>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</si>
  <si>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</si>
  <si>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</si>
  <si>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</si>
  <si>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</si>
  <si>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</si>
  <si>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</si>
  <si>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</si>
  <si>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</si>
  <si>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</si>
  <si>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</si>
  <si>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</si>
  <si>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</si>
  <si>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</si>
  <si>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</si>
  <si>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</si>
  <si>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</si>
  <si>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</si>
  <si>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</si>
  <si>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</si>
  <si>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</si>
  <si>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</si>
  <si>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</si>
  <si>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</si>
  <si>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</si>
  <si>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</si>
  <si>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</si>
  <si>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</si>
  <si>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</si>
  <si>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</si>
  <si>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</si>
  <si>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</si>
  <si>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</si>
  <si>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</si>
  <si>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</si>
  <si>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</si>
  <si>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</si>
  <si>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</si>
  <si>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</si>
  <si>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</si>
  <si>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</si>
  <si>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</si>
  <si>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</si>
  <si>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</si>
  <si>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</si>
  <si>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</si>
  <si>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</si>
  <si>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</si>
  <si>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</si>
  <si>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</si>
  <si>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</si>
  <si>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</si>
  <si>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</si>
  <si>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</si>
  <si>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</si>
  <si>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</si>
  <si>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</si>
  <si>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</si>
  <si>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</si>
  <si>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</si>
  <si>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</si>
  <si>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</si>
  <si>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</si>
  <si>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</si>
  <si>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</si>
  <si>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</si>
  <si>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</si>
  <si>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</si>
  <si>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</si>
  <si>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</si>
  <si>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</si>
  <si>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</si>
  <si>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</si>
  <si>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</si>
  <si>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</si>
  <si>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</si>
  <si>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</si>
  <si>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</si>
  <si>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</si>
  <si>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</si>
  <si>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</si>
  <si>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</si>
  <si>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</si>
  <si>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</si>
  <si>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</si>
  <si>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</si>
  <si>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</si>
  <si>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</si>
  <si>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</si>
  <si>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</si>
  <si>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</si>
  <si>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</si>
  <si>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</si>
  <si>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</si>
  <si>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</si>
  <si>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</si>
  <si>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</si>
  <si>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</si>
  <si>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</si>
  <si>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</si>
  <si>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</si>
  <si>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</si>
  <si>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</si>
  <si>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</si>
  <si>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</si>
  <si>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</si>
  <si>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</si>
  <si>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</si>
  <si>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</si>
  <si>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</si>
  <si>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</si>
  <si>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</si>
  <si>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</si>
  <si>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</si>
  <si>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</si>
  <si>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</si>
  <si>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</si>
  <si>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</si>
  <si>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</si>
  <si>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</si>
  <si>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</si>
  <si>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</si>
  <si>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</si>
  <si>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</si>
  <si>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</si>
  <si>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</si>
  <si>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</si>
  <si>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</si>
  <si>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</si>
  <si>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</si>
  <si>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</si>
  <si>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</si>
  <si>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</si>
  <si>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</si>
  <si>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</si>
  <si>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</si>
  <si>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</si>
  <si>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</si>
  <si>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</si>
  <si>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</si>
  <si>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</si>
  <si>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</si>
  <si>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</si>
  <si>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</si>
  <si>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</si>
  <si>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</si>
  <si>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</si>
  <si>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</si>
  <si>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</si>
  <si>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</si>
  <si>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</si>
  <si>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</si>
  <si>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</si>
  <si>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</si>
  <si>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</si>
  <si>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</si>
  <si>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</si>
  <si>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</si>
  <si>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</si>
  <si>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</si>
  <si>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</si>
  <si>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</si>
  <si>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</si>
  <si>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</si>
  <si>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</si>
  <si>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</si>
  <si>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</si>
  <si>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</si>
  <si>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</si>
  <si>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</si>
  <si>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</si>
  <si>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</si>
  <si>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</si>
  <si>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</si>
  <si>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</si>
  <si>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</si>
  <si>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</si>
  <si>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</si>
  <si>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</si>
  <si>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</si>
  <si>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</si>
  <si>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</si>
  <si>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</si>
  <si>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</si>
  <si>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</si>
  <si>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</si>
  <si>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</si>
  <si>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</si>
  <si>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</si>
  <si>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</si>
  <si>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</si>
  <si>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</si>
  <si>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</si>
  <si>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</si>
  <si>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</si>
  <si>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</si>
  <si>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</si>
  <si>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</si>
  <si>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</si>
  <si>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</si>
  <si>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</si>
  <si>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</si>
  <si>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</si>
  <si>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</si>
  <si>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</si>
  <si>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</si>
  <si>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</si>
  <si>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</si>
  <si>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</si>
  <si>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</si>
  <si>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</si>
  <si>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</si>
  <si>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</si>
  <si>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</si>
  <si>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</si>
  <si>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</si>
  <si>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</si>
  <si>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</si>
  <si>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</si>
  <si>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</si>
  <si>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</si>
  <si>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</si>
  <si>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</si>
  <si>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</si>
  <si>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</si>
  <si>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</si>
  <si>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</si>
  <si>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</si>
  <si>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</si>
  <si>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</si>
  <si>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</si>
  <si>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</si>
  <si>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</si>
  <si>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</si>
  <si>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</si>
  <si>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</si>
  <si>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</si>
  <si>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</si>
  <si>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</si>
  <si>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</si>
  <si>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</si>
  <si>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</si>
  <si>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</si>
  <si>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</si>
  <si>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</si>
  <si>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</si>
  <si>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</si>
  <si>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</si>
  <si>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</si>
  <si>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</si>
  <si>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</si>
  <si>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</si>
  <si>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</si>
  <si>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</si>
  <si>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</si>
  <si>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</si>
  <si>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</si>
  <si>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</si>
  <si>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</si>
  <si>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</si>
  <si>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</si>
  <si>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</si>
  <si>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</si>
  <si>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</si>
  <si>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</si>
  <si>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</si>
  <si>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</si>
  <si>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</si>
  <si>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</si>
  <si>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</si>
  <si>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</si>
  <si>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</si>
  <si>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</si>
  <si>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</si>
  <si>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</si>
  <si>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</si>
  <si>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</si>
  <si>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</si>
  <si>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</si>
  <si>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</si>
  <si>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</si>
  <si>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</si>
  <si>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</si>
  <si>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</si>
  <si>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</si>
  <si>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</si>
  <si>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</si>
  <si>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</si>
  <si>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</si>
  <si>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</si>
  <si>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</si>
  <si>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</si>
  <si>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</si>
  <si>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</si>
  <si>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</si>
  <si>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</si>
  <si>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</si>
  <si>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</si>
  <si>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</si>
  <si>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</si>
  <si>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</si>
  <si>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</si>
  <si>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</si>
  <si>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</si>
  <si>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</si>
  <si>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</si>
  <si>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</si>
  <si>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</si>
  <si>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</si>
  <si>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</si>
  <si>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</si>
  <si>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</si>
  <si>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</si>
  <si>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</si>
  <si>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</si>
  <si>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</si>
  <si>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</si>
  <si>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</si>
  <si>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</si>
  <si>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</si>
  <si>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</si>
  <si>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</si>
  <si>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</si>
  <si>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</si>
  <si>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</si>
  <si>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</si>
  <si>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</si>
  <si>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</si>
  <si>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</si>
  <si>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</si>
  <si>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</si>
  <si>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</si>
  <si>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</si>
  <si>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</si>
  <si>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</si>
  <si>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</si>
  <si>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</si>
  <si>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</si>
  <si>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</si>
  <si>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</si>
  <si>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</si>
  <si>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</si>
  <si>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</si>
  <si>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</si>
  <si>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</si>
  <si>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</si>
  <si>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</si>
  <si>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</si>
  <si>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</si>
  <si>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</si>
  <si>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</si>
  <si>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</si>
  <si>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</si>
  <si>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</si>
  <si>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</si>
  <si>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</si>
  <si>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</si>
  <si>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</si>
  <si>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</si>
  <si>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</si>
  <si>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</si>
  <si>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</si>
  <si>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</si>
  <si>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</si>
  <si>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</si>
  <si>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</si>
  <si>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</si>
  <si>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</si>
  <si>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</si>
  <si>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</si>
  <si>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</si>
  <si>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</si>
  <si>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</si>
  <si>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</si>
  <si>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</si>
  <si>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</si>
  <si>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</si>
  <si>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</si>
  <si>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</si>
  <si>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</si>
  <si>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</si>
  <si>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</si>
  <si>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</si>
  <si>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</si>
  <si>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</si>
  <si>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</si>
  <si>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</si>
  <si>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</si>
  <si>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</si>
  <si>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</si>
  <si>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</si>
  <si>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</si>
  <si>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</si>
  <si>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</si>
  <si>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</si>
  <si>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</si>
  <si>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</si>
  <si>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</si>
  <si>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</si>
  <si>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</si>
  <si>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</si>
  <si>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</si>
  <si>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</si>
  <si>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</si>
  <si>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</si>
  <si>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</si>
  <si>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</si>
  <si>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</si>
  <si>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</si>
  <si>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</si>
  <si>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</si>
  <si>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</si>
  <si>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</si>
  <si>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</si>
  <si>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</si>
  <si>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</si>
  <si>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</si>
  <si>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</si>
  <si>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</si>
  <si>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</si>
  <si>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</si>
  <si>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</si>
  <si>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</si>
  <si>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</si>
  <si>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</si>
  <si>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</si>
  <si>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</si>
  <si>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</si>
  <si>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</si>
  <si>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</si>
  <si>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</si>
  <si>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</si>
  <si>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</si>
  <si>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</si>
  <si>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</si>
  <si>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</si>
  <si>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</si>
  <si>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</si>
  <si>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</si>
  <si>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</si>
  <si>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</si>
  <si>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</si>
  <si>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</si>
  <si>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</si>
  <si>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</si>
  <si>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</si>
  <si>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</si>
  <si>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</si>
  <si>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</si>
  <si>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</si>
  <si>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</si>
  <si>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</si>
  <si>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</si>
  <si>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</si>
  <si>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</si>
  <si>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</si>
  <si>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</si>
  <si>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</si>
  <si>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</si>
  <si>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</si>
  <si>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</si>
  <si>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</si>
  <si>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</si>
  <si>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</si>
  <si>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</si>
  <si>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</si>
  <si>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</si>
  <si>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</si>
  <si>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</si>
  <si>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</si>
  <si>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</si>
  <si>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</si>
  <si>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</si>
  <si>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</si>
  <si>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</si>
  <si>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</si>
  <si>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</si>
  <si>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</si>
  <si>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</si>
  <si>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</si>
  <si>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</si>
  <si>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</si>
  <si>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</si>
  <si>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</si>
  <si>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</si>
  <si>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</si>
  <si>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</si>
  <si>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</si>
  <si>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</si>
  <si>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</si>
  <si>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</si>
  <si>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</si>
  <si>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</si>
  <si>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</si>
  <si>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</si>
  <si>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</si>
  <si>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</si>
  <si>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</si>
  <si>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</si>
  <si>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</si>
  <si>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</si>
  <si>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</si>
  <si>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</si>
  <si>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</si>
  <si>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</si>
  <si>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</si>
  <si>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</si>
  <si>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</si>
  <si>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</si>
  <si>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</si>
  <si>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</si>
  <si>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</si>
  <si>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</si>
  <si>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</si>
  <si>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</si>
  <si>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</si>
  <si>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</si>
  <si>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</si>
  <si>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</si>
  <si>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</si>
  <si>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</si>
  <si>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</si>
  <si>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</si>
  <si>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</si>
  <si>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</si>
  <si>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</si>
  <si>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</si>
  <si>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</si>
  <si>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</si>
  <si>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</si>
  <si>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</si>
  <si>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</si>
  <si>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</si>
  <si>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</si>
  <si>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</si>
  <si>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</si>
  <si>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</si>
  <si>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</si>
  <si>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</si>
  <si>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</si>
  <si>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</si>
  <si>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</si>
  <si>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</si>
  <si>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</si>
  <si>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</si>
  <si>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</si>
  <si>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</si>
  <si>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</si>
  <si>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</si>
  <si>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</si>
  <si>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</si>
  <si>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</si>
  <si>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</si>
  <si>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</si>
  <si>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</si>
  <si>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</si>
  <si>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</si>
  <si>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</si>
  <si>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</si>
  <si>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</si>
  <si>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</si>
  <si>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</si>
  <si>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</si>
  <si>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</si>
  <si>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</si>
  <si>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</si>
  <si>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</si>
  <si>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</si>
  <si>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</si>
  <si>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</si>
  <si>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</si>
  <si>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</si>
  <si>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</si>
  <si>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</si>
  <si>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</si>
  <si>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</si>
  <si>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</si>
  <si>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</si>
  <si>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</si>
  <si>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</si>
  <si>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</si>
  <si>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</si>
  <si>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</si>
  <si>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</si>
  <si>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</si>
  <si>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</si>
  <si>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</si>
  <si>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</si>
  <si>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</si>
  <si>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</si>
  <si>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</si>
  <si>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</si>
  <si>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</si>
  <si>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</si>
  <si>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</si>
  <si>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</si>
  <si>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</si>
  <si>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</si>
  <si>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</si>
  <si>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</si>
  <si>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</si>
  <si>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</si>
  <si>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</si>
  <si>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</si>
  <si>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</si>
  <si>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</si>
  <si>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</si>
  <si>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</si>
  <si>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</si>
  <si>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</si>
  <si>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</si>
  <si>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</si>
  <si>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</si>
  <si>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</si>
  <si>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</si>
  <si>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</si>
  <si>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</si>
  <si>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</si>
  <si>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</si>
  <si>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</si>
  <si>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</si>
  <si>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</si>
  <si>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</si>
  <si>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</si>
  <si>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</si>
  <si>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</si>
  <si>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</si>
  <si>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</si>
  <si>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</si>
  <si>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</si>
  <si>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</si>
  <si>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</si>
  <si>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</si>
  <si>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</si>
  <si>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</si>
  <si>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</si>
  <si>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</si>
  <si>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</si>
  <si>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</si>
  <si>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</si>
  <si>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</si>
  <si>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</si>
  <si>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</si>
  <si>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</si>
  <si>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</si>
  <si>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</si>
  <si>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</si>
  <si>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</si>
  <si>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</si>
  <si>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</si>
  <si>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</si>
  <si>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</si>
  <si>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</si>
  <si>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</si>
  <si>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</si>
  <si>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</si>
  <si>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</si>
  <si>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</si>
  <si>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</si>
  <si>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</si>
  <si>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</si>
  <si>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</si>
  <si>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</si>
  <si>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</si>
  <si>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</si>
  <si>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</si>
  <si>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</si>
  <si>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</si>
  <si>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</si>
  <si>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</si>
  <si>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</si>
  <si>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</si>
  <si>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</si>
  <si>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</si>
  <si>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</si>
  <si>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</si>
  <si>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</si>
  <si>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</si>
  <si>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</si>
  <si>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</si>
  <si>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</si>
  <si>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</si>
  <si>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</si>
  <si>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</si>
  <si>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</si>
  <si>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</si>
  <si>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</si>
  <si>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</si>
  <si>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</si>
  <si>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</si>
  <si>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</si>
  <si>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</si>
  <si>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</si>
  <si>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</si>
  <si>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</si>
  <si>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</si>
  <si>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</si>
  <si>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</si>
  <si>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</si>
  <si>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</si>
  <si>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</si>
  <si>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</si>
  <si>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</si>
  <si>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</si>
  <si>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</si>
  <si>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</si>
  <si>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</si>
  <si>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</si>
  <si>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</si>
  <si>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</si>
  <si>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</si>
  <si>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</si>
  <si>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</si>
  <si>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</si>
  <si>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</si>
  <si>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</si>
  <si>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</si>
  <si>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</si>
  <si>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</si>
  <si>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</si>
  <si>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</si>
  <si>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</si>
  <si>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</si>
  <si>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</si>
  <si>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</si>
  <si>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</si>
  <si>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</si>
  <si>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</si>
  <si>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</si>
  <si>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</si>
  <si>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</si>
  <si>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</si>
  <si>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</si>
  <si>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</si>
  <si>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</si>
  <si>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</si>
  <si>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</si>
  <si>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</si>
  <si>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</si>
  <si>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</si>
  <si>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</si>
  <si>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</si>
  <si>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</si>
  <si>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</si>
  <si>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</si>
  <si>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</si>
  <si>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</si>
  <si>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</si>
  <si>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</si>
  <si>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</si>
  <si>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</si>
  <si>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</si>
  <si>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</si>
  <si>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</si>
  <si>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</si>
  <si>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</si>
  <si>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</si>
  <si>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</si>
  <si>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</si>
  <si>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</si>
  <si>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</si>
  <si>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</si>
  <si>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</si>
  <si>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</si>
  <si>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</si>
  <si>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</si>
  <si>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</si>
  <si>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</si>
  <si>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</si>
  <si>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</si>
  <si>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</si>
  <si>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</si>
  <si>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</si>
  <si>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</si>
  <si>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</si>
  <si>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</si>
  <si>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</si>
  <si>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</si>
  <si>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</si>
  <si>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</si>
  <si>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</si>
  <si>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</si>
  <si>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</si>
  <si>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</si>
  <si>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</si>
  <si>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</si>
  <si>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</si>
  <si>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</si>
  <si>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</si>
  <si>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</si>
  <si>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</si>
  <si>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</si>
  <si>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</si>
  <si>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</si>
  <si>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</si>
  <si>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</si>
  <si>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</si>
  <si>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</si>
  <si>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</si>
  <si>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</si>
  <si>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</si>
  <si>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</si>
  <si>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</si>
  <si>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</si>
  <si>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</si>
  <si>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</si>
  <si>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</si>
  <si>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</si>
  <si>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</si>
  <si>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</si>
  <si>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</si>
  <si>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</si>
  <si>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</si>
  <si>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</si>
  <si>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</si>
  <si>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</si>
  <si>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</si>
  <si>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</si>
  <si>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</si>
  <si>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</si>
  <si>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</si>
  <si>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</si>
  <si>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</si>
  <si>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</si>
  <si>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</si>
  <si>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</si>
  <si>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</si>
  <si>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</si>
  <si>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</si>
  <si>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</si>
  <si>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</si>
  <si>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</si>
  <si>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</si>
  <si>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</si>
  <si>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</si>
  <si>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</si>
  <si>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</si>
  <si>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</si>
  <si>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</si>
  <si>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</si>
  <si>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</si>
  <si>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</si>
  <si>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</si>
  <si>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</si>
  <si>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</si>
  <si>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</si>
  <si>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</si>
  <si>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</si>
  <si>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</si>
  <si>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</si>
  <si>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</si>
  <si>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</si>
  <si>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</si>
  <si>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</si>
  <si>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</si>
  <si>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</si>
  <si>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</si>
  <si>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</si>
  <si>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</si>
  <si>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</si>
  <si>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</si>
  <si>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</si>
  <si>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</si>
  <si>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</si>
  <si>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</si>
  <si>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</si>
  <si>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</si>
  <si>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</si>
  <si>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</si>
  <si>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</si>
  <si>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</si>
  <si>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</si>
  <si>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</si>
  <si>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</si>
  <si>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</si>
  <si>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</si>
  <si>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</si>
  <si>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</si>
  <si>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</si>
  <si>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</si>
  <si>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</si>
  <si>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</si>
  <si>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</si>
  <si>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</si>
  <si>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</si>
  <si>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</si>
  <si>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</si>
  <si>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</si>
  <si>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</si>
  <si>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</si>
  <si>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</si>
  <si>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</si>
  <si>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</si>
  <si>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</si>
  <si>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</si>
  <si>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</si>
  <si>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</si>
  <si>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</si>
  <si>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</si>
  <si>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</si>
  <si>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</si>
  <si>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</si>
  <si>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</si>
  <si>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</si>
  <si>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</si>
  <si>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</si>
  <si>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</si>
  <si>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</si>
  <si>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</si>
  <si>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</si>
  <si>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</si>
  <si>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</si>
  <si>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</si>
  <si>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</si>
  <si>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</si>
  <si>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</si>
  <si>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</si>
  <si>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</si>
  <si>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</si>
  <si>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</si>
  <si>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</si>
  <si>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</si>
  <si>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</si>
  <si>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</si>
  <si>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</si>
  <si>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</si>
  <si>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</si>
  <si>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</si>
  <si>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</si>
  <si>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</si>
  <si>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</si>
  <si>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</si>
  <si>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</si>
  <si>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</si>
  <si>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</si>
  <si>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</si>
  <si>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</si>
  <si>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</si>
  <si>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</si>
  <si>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</si>
  <si>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</si>
  <si>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</si>
  <si>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</si>
  <si>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</si>
  <si>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</si>
  <si>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</si>
  <si>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</si>
  <si>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</si>
  <si>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</si>
  <si>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</si>
  <si>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</si>
  <si>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</si>
  <si>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</si>
  <si>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</si>
  <si>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</si>
  <si>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</si>
  <si>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</si>
  <si>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</si>
  <si>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</si>
  <si>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</si>
  <si>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</si>
  <si>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</si>
  <si>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</si>
  <si>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</si>
  <si>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</si>
  <si>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</si>
  <si>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</si>
  <si>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</si>
  <si>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</si>
  <si>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</si>
  <si>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</si>
  <si>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</si>
  <si>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</si>
  <si>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</si>
  <si>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</si>
  <si>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</si>
  <si>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</si>
  <si>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</si>
  <si>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</si>
  <si>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</si>
  <si>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</si>
  <si>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</si>
  <si>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</si>
  <si>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</si>
  <si>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</si>
  <si>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</si>
  <si>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</si>
  <si>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</si>
  <si>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</si>
  <si>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</si>
  <si>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</si>
  <si>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</si>
  <si>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</si>
  <si>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</si>
  <si>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</si>
  <si>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</si>
  <si>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</si>
  <si>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</si>
  <si>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</si>
  <si>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</si>
  <si>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</si>
  <si>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</si>
  <si>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</si>
  <si>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</si>
  <si>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</si>
  <si>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</si>
  <si>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</si>
  <si>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</si>
  <si>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</si>
  <si>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</si>
  <si>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</si>
  <si>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</si>
  <si>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</si>
  <si>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</si>
  <si>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</si>
  <si>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</si>
  <si>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</si>
  <si>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</si>
  <si>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</si>
  <si>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</si>
  <si>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</si>
  <si>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</si>
  <si>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</si>
  <si>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</si>
  <si>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</si>
  <si>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</si>
  <si>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</si>
  <si>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</si>
  <si>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</si>
  <si>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</si>
  <si>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</si>
  <si>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</si>
  <si>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</si>
  <si>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</si>
  <si>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</si>
  <si>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</si>
  <si>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</si>
  <si>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</si>
  <si>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</si>
  <si>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</si>
  <si>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</si>
  <si>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</si>
  <si>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</si>
  <si>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</si>
  <si>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</si>
  <si>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</si>
  <si>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</si>
  <si>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</si>
  <si>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</si>
  <si>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</si>
  <si>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</si>
  <si>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</si>
  <si>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</si>
  <si>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</si>
  <si>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</si>
  <si>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</si>
  <si>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</si>
  <si>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</si>
  <si>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</si>
  <si>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</si>
  <si>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</si>
  <si>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</si>
  <si>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</si>
  <si>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</si>
  <si>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</si>
  <si>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</si>
  <si>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</si>
  <si>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</si>
  <si>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</si>
  <si>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</si>
  <si>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</si>
  <si>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</si>
  <si>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</si>
  <si>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</si>
  <si>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</si>
  <si>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</si>
  <si>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</si>
  <si>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</si>
  <si>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</si>
  <si>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</si>
  <si>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</si>
  <si>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</si>
  <si>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</si>
  <si>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</si>
  <si>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</si>
  <si>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</si>
  <si>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</si>
  <si>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</si>
  <si>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</si>
  <si>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</si>
  <si>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</si>
  <si>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</si>
  <si>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</si>
  <si>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</si>
  <si>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</si>
  <si>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</si>
  <si>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</si>
  <si>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</si>
  <si>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</si>
  <si>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</si>
  <si>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</si>
  <si>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</si>
  <si>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</si>
  <si>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</si>
  <si>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</si>
  <si>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</si>
  <si>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</si>
  <si>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</si>
  <si>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</si>
  <si>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</si>
  <si>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</si>
  <si>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</si>
  <si>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</si>
  <si>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</si>
  <si>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</si>
  <si>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</si>
  <si>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</si>
  <si>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</si>
  <si>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</si>
  <si>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</si>
  <si>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</si>
  <si>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</si>
  <si>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</si>
  <si>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</si>
  <si>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</si>
  <si>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</si>
  <si>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</si>
  <si>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</si>
  <si>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</si>
  <si>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</si>
  <si>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</si>
  <si>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</si>
  <si>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</si>
  <si>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</si>
  <si>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</si>
  <si>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</si>
  <si>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</si>
  <si>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</si>
  <si>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</si>
  <si>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</si>
  <si>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</si>
  <si>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</si>
  <si>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</si>
  <si>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</si>
  <si>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</si>
  <si>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</si>
  <si>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</si>
  <si>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</si>
  <si>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</si>
  <si>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</si>
  <si>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</si>
  <si>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</si>
  <si>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</si>
  <si>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</si>
  <si>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</si>
  <si>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</si>
  <si>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</si>
  <si>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</si>
  <si>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</si>
  <si>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</si>
  <si>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</si>
  <si>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</si>
  <si>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</si>
  <si>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</si>
  <si>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</si>
  <si>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</si>
  <si>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</si>
  <si>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</si>
  <si>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</si>
  <si>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</si>
  <si>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</si>
  <si>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</si>
  <si>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</si>
  <si>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</si>
  <si>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</si>
  <si>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</si>
  <si>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</si>
  <si>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</si>
  <si>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</si>
  <si>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</si>
  <si>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</si>
  <si>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</si>
  <si>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</si>
  <si>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</si>
  <si>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</si>
  <si>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</si>
  <si>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</si>
  <si>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</si>
  <si>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</si>
  <si>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</si>
  <si>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</si>
  <si>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</si>
  <si>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</si>
  <si>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</si>
  <si>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</si>
  <si>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</si>
  <si>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</si>
  <si>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</si>
  <si>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</si>
  <si>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</si>
  <si>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</si>
  <si>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</si>
  <si>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</si>
  <si>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</si>
  <si>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</si>
  <si>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</si>
  <si>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</si>
  <si>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</si>
  <si>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</si>
  <si>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</si>
  <si>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</si>
  <si>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</si>
  <si>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</si>
  <si>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</si>
  <si>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</si>
  <si>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</si>
  <si>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</si>
  <si>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</si>
  <si>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</si>
  <si>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</si>
  <si>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</si>
  <si>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</si>
  <si>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</si>
  <si>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</si>
  <si>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</si>
  <si>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</si>
  <si>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</si>
  <si>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</si>
  <si>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</si>
  <si>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</si>
  <si>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</si>
  <si>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</si>
  <si>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</si>
  <si>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</si>
  <si>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</si>
  <si>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</si>
  <si>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</si>
  <si>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</si>
  <si>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</si>
  <si>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</si>
  <si>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</si>
  <si>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</si>
  <si>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</si>
  <si>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</si>
  <si>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</si>
  <si>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</si>
  <si>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</si>
  <si>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</si>
  <si>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</si>
  <si>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</si>
  <si>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</si>
  <si>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</si>
  <si>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</si>
  <si>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</si>
  <si>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</si>
  <si>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</si>
  <si>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</si>
  <si>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</si>
  <si>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</si>
  <si>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</si>
  <si>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</si>
  <si>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</si>
  <si>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</si>
  <si>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</si>
  <si>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</si>
  <si>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</si>
  <si>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</si>
  <si>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</si>
  <si>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</si>
  <si>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</si>
  <si>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</si>
  <si>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</si>
  <si>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</si>
  <si>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</si>
  <si>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</si>
  <si>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</si>
  <si>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</si>
  <si>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</si>
  <si>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</si>
  <si>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</si>
  <si>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</si>
  <si>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</si>
  <si>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</si>
  <si>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</si>
  <si>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</si>
  <si>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</si>
  <si>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</si>
  <si>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</si>
  <si>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</si>
  <si>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</si>
  <si>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</si>
  <si>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</si>
  <si>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</si>
  <si>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</si>
  <si>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</si>
  <si>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</si>
  <si>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</si>
  <si>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</si>
  <si>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</si>
  <si>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</si>
  <si>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</si>
  <si>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</si>
  <si>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</si>
  <si>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</si>
  <si>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</si>
  <si>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</si>
  <si>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</si>
  <si>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</si>
  <si>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</si>
  <si>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</si>
  <si>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</si>
  <si>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</si>
  <si>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</si>
  <si>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</si>
  <si>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</si>
  <si>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</si>
  <si>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</si>
  <si>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</si>
  <si>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</si>
  <si>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</si>
  <si>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</si>
  <si>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</si>
  <si>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</si>
  <si>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</si>
  <si>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</si>
  <si>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</si>
  <si>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</si>
  <si>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</si>
  <si>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</si>
  <si>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</si>
  <si>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</si>
  <si>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</si>
  <si>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</si>
  <si>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</si>
  <si>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</si>
  <si>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</si>
  <si>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</si>
  <si>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</si>
  <si>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</si>
  <si>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</si>
  <si>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</si>
  <si>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</si>
  <si>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</si>
  <si>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</si>
  <si>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</si>
  <si>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</si>
  <si>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</si>
  <si>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</si>
  <si>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</si>
  <si>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</si>
  <si>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</si>
  <si>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</si>
  <si>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</si>
  <si>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</si>
  <si>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</si>
  <si>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</si>
  <si>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</si>
  <si>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</si>
  <si>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</si>
  <si>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</si>
  <si>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</si>
  <si>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</si>
  <si>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</si>
  <si>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</si>
  <si>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</si>
  <si>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</si>
  <si>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</si>
  <si>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</si>
  <si>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</si>
  <si>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</si>
  <si>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</si>
  <si>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</si>
  <si>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</si>
  <si>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</si>
  <si>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</si>
  <si>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</si>
  <si>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</si>
  <si>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</si>
  <si>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</si>
  <si>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</si>
  <si>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</si>
  <si>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</si>
  <si>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</si>
  <si>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</si>
  <si>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</si>
  <si>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</si>
  <si>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</si>
  <si>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</si>
  <si>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</si>
  <si>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</si>
  <si>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</si>
  <si>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</si>
  <si>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</si>
  <si>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</si>
  <si>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</si>
  <si>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</si>
  <si>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</si>
  <si>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</si>
  <si>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</si>
  <si>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</si>
  <si>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</si>
  <si>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</si>
  <si>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</si>
  <si>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</si>
  <si>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</si>
  <si>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</si>
  <si>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</si>
  <si>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</si>
  <si>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</si>
  <si>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</si>
  <si>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</si>
  <si>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</si>
  <si>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</si>
  <si>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</si>
  <si>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</si>
  <si>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</si>
  <si>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</si>
  <si>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</si>
  <si>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</si>
  <si>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</si>
  <si>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</si>
  <si>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</si>
  <si>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</si>
  <si>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</si>
  <si>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</si>
  <si>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</si>
  <si>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</si>
  <si>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</si>
  <si>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</si>
  <si>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</si>
  <si>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</si>
  <si>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</si>
  <si>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</si>
  <si>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</si>
  <si>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</si>
  <si>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</si>
  <si>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</si>
  <si>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</si>
  <si>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</si>
  <si>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</si>
  <si>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</si>
  <si>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</si>
  <si>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</si>
  <si>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</si>
  <si>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</si>
  <si>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</si>
  <si>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</si>
  <si>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</si>
  <si>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</si>
  <si>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</si>
  <si>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</si>
  <si>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</si>
  <si>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</si>
  <si>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</si>
  <si>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</si>
  <si>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</si>
  <si>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</si>
  <si>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</si>
  <si>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</si>
  <si>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</si>
  <si>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</si>
  <si>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</si>
  <si>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</si>
  <si>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</si>
  <si>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</si>
  <si>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</si>
  <si>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</si>
  <si>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</si>
  <si>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</si>
  <si>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</si>
  <si>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</si>
  <si>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</si>
  <si>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</si>
  <si>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</si>
  <si>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</si>
  <si>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</si>
  <si>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</si>
  <si>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</si>
  <si>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</si>
  <si>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</si>
  <si>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</si>
  <si>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</si>
  <si>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</si>
  <si>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</si>
  <si>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</si>
  <si>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</si>
  <si>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</si>
  <si>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</si>
  <si>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</si>
  <si>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</si>
  <si>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</si>
  <si>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</si>
  <si>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</si>
  <si>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</si>
  <si>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</si>
  <si>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</si>
  <si>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</si>
  <si>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</si>
  <si>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</si>
  <si>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</si>
  <si>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</si>
  <si>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</si>
  <si>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</si>
  <si>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</si>
  <si>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</si>
  <si>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</si>
  <si>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</si>
  <si>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</si>
  <si>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</si>
  <si>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</si>
  <si>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</si>
  <si>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</si>
  <si>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</si>
  <si>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</si>
  <si>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</si>
  <si>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</si>
  <si>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</si>
  <si>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</si>
  <si>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</si>
  <si>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</si>
  <si>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</si>
  <si>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</si>
  <si>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</si>
  <si>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</si>
  <si>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</si>
  <si>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</si>
  <si>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</si>
  <si>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</si>
  <si>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</si>
  <si>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</si>
  <si>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</si>
  <si>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</si>
  <si>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</si>
  <si>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</si>
  <si>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</si>
  <si>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</si>
  <si>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</si>
  <si>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</si>
  <si>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</si>
  <si>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</si>
  <si>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</si>
  <si>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</si>
  <si>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</si>
  <si>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</si>
  <si>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</si>
  <si>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</si>
  <si>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</si>
  <si>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</si>
  <si>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</si>
  <si>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</si>
  <si>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</si>
  <si>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</si>
  <si>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</si>
  <si>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</si>
  <si>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</si>
  <si>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</si>
  <si>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</si>
  <si>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</si>
  <si>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</si>
  <si>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</si>
  <si>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</si>
  <si>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</si>
  <si>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</si>
  <si>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</si>
  <si>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</si>
  <si>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</si>
  <si>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</si>
  <si>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</si>
  <si>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</si>
  <si>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</si>
  <si>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</si>
  <si>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</si>
  <si>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</si>
  <si>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</si>
  <si>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</si>
  <si>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</si>
  <si>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</si>
  <si>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</si>
  <si>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</si>
  <si>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</si>
  <si>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</si>
  <si>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</si>
  <si>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</si>
  <si>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</si>
  <si>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</si>
  <si>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</si>
  <si>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</si>
  <si>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</si>
  <si>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</si>
  <si>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</si>
  <si>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</si>
  <si>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</si>
  <si>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</si>
  <si>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</si>
  <si>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</si>
  <si>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</si>
  <si>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</si>
  <si>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</si>
  <si>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</si>
  <si>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</si>
  <si>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</si>
  <si>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</si>
  <si>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</si>
  <si>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</si>
  <si>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</si>
  <si>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</si>
  <si>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</si>
  <si>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</si>
  <si>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</si>
  <si>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</si>
  <si>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</si>
  <si>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</si>
  <si>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</si>
  <si>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</si>
  <si>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</si>
  <si>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</si>
  <si>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</si>
  <si>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</si>
  <si>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</si>
  <si>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</si>
  <si>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</si>
  <si>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</si>
  <si>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</si>
  <si>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</si>
  <si>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</si>
  <si>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</si>
  <si>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</si>
  <si>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</si>
  <si>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</si>
  <si>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</si>
  <si>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</si>
  <si>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</si>
  <si>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</si>
  <si>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</si>
  <si>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</si>
  <si>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</si>
  <si>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</si>
  <si>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</si>
  <si>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</si>
  <si>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</si>
  <si>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</si>
  <si>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</si>
  <si>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</si>
  <si>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</si>
  <si>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</si>
  <si>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</si>
  <si>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</si>
  <si>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</si>
  <si>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</si>
  <si>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</si>
  <si>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</si>
  <si>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</si>
  <si>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</si>
  <si>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</si>
  <si>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</si>
  <si>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</si>
  <si>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</si>
  <si>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</si>
  <si>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</si>
  <si>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</si>
  <si>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</si>
  <si>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</si>
  <si>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</si>
  <si>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</si>
  <si>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</si>
  <si>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</si>
  <si>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</si>
  <si>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</si>
  <si>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</si>
  <si>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</si>
  <si>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</si>
  <si>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</si>
  <si>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</si>
  <si>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</si>
  <si>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</si>
  <si>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</si>
  <si>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</si>
  <si>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</si>
  <si>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</si>
  <si>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</si>
  <si>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</si>
  <si>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</si>
  <si>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</si>
  <si>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</si>
  <si>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</si>
  <si>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</si>
  <si>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</si>
  <si>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</si>
  <si>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</si>
  <si>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</si>
  <si>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</si>
  <si>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</si>
  <si>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</si>
  <si>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</si>
  <si>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</si>
  <si>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</si>
  <si>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</si>
  <si>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</si>
  <si>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</si>
  <si>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</si>
  <si>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</si>
  <si>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</si>
  <si>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</si>
  <si>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</si>
  <si>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</si>
  <si>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</si>
  <si>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</si>
  <si>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</si>
  <si>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</si>
  <si>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</si>
  <si>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</si>
  <si>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</si>
  <si>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</si>
  <si>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</si>
  <si>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</si>
  <si>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</si>
  <si>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</si>
  <si>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</si>
  <si>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</si>
  <si>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</si>
  <si>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</si>
  <si>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</si>
  <si>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</si>
  <si>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</si>
  <si>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</si>
  <si>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</si>
  <si>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</si>
  <si>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</si>
  <si>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</si>
  <si>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</si>
  <si>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</si>
  <si>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</si>
  <si>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</si>
  <si>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</si>
  <si>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</si>
  <si>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</si>
  <si>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</si>
  <si>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</si>
  <si>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</si>
  <si>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</si>
  <si>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</si>
  <si>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</si>
  <si>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</si>
  <si>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</si>
  <si>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</si>
  <si>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</si>
  <si>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</si>
  <si>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</si>
  <si>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</si>
  <si>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</si>
  <si>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</si>
  <si>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</si>
  <si>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</si>
  <si>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</si>
  <si>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</si>
  <si>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</si>
  <si>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</si>
  <si>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</si>
  <si>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</si>
  <si>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</si>
  <si>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</si>
  <si>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</si>
  <si>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</si>
  <si>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</si>
  <si>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</si>
  <si>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</si>
  <si>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</si>
  <si>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</si>
  <si>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</si>
  <si>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</si>
  <si>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</si>
  <si>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</si>
  <si>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</si>
  <si>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</si>
  <si>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</si>
  <si>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</si>
  <si>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</si>
  <si>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</si>
  <si>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</si>
  <si>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</si>
  <si>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</si>
  <si>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</si>
  <si>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</si>
  <si>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</si>
  <si>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</si>
  <si>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</si>
  <si>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</si>
  <si>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</si>
  <si>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</si>
  <si>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</si>
  <si>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</si>
  <si>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</si>
  <si>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</si>
  <si>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</si>
  <si>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</si>
  <si>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</si>
  <si>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</si>
  <si>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</si>
  <si>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</si>
  <si>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</si>
  <si>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</si>
  <si>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</si>
  <si>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</si>
  <si>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</si>
  <si>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</si>
  <si>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</si>
  <si>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</si>
  <si>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</si>
  <si>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</si>
  <si>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</si>
  <si>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</si>
  <si>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</si>
  <si>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</si>
  <si>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</si>
  <si>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</si>
  <si>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</si>
  <si>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</si>
  <si>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</si>
  <si>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</si>
  <si>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</si>
  <si>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</si>
  <si>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</si>
  <si>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</si>
  <si>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</si>
  <si>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</si>
  <si>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</si>
  <si>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</si>
  <si>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</si>
  <si>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</si>
  <si>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</si>
  <si>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</si>
  <si>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</si>
  <si>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</si>
  <si>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</si>
  <si>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</si>
  <si>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</si>
  <si>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</si>
  <si>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</si>
  <si>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</si>
  <si>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</si>
  <si>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</si>
  <si>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</si>
  <si>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</si>
  <si>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</si>
  <si>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</si>
  <si>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</si>
  <si>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</si>
  <si>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</si>
  <si>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</si>
  <si>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</si>
  <si>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</si>
  <si>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</si>
  <si>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</si>
  <si>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</si>
  <si>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</si>
  <si>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</si>
  <si>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</si>
  <si>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</si>
  <si>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</si>
  <si>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</si>
  <si>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</si>
  <si>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</si>
  <si>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</si>
  <si>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</si>
  <si>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</si>
  <si>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</si>
  <si>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</si>
  <si>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</si>
  <si>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</si>
  <si>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</si>
  <si>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</si>
  <si>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</si>
  <si>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</si>
  <si>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</si>
  <si>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</si>
  <si>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</si>
  <si>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</si>
  <si>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</si>
  <si>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</si>
  <si>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</si>
  <si>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</si>
  <si>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</si>
  <si>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</si>
  <si>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</si>
  <si>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</si>
  <si>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</si>
  <si>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</si>
  <si>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</si>
  <si>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</si>
  <si>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</si>
  <si>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</si>
  <si>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</si>
  <si>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</si>
  <si>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</si>
  <si>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</si>
  <si>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</si>
  <si>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</si>
  <si>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</si>
  <si>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</si>
  <si>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</si>
  <si>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</si>
  <si>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</si>
  <si>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</si>
  <si>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</si>
  <si>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</si>
  <si>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</si>
  <si>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</si>
  <si>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</si>
  <si>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</si>
  <si>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</si>
  <si>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</si>
  <si>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</si>
  <si>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</si>
  <si>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</si>
  <si>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</si>
  <si>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</si>
  <si>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</si>
  <si>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</si>
  <si>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</si>
  <si>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</si>
  <si>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</si>
  <si>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</si>
  <si>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</si>
  <si>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</si>
  <si>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</si>
  <si>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</si>
  <si>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</si>
  <si>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</si>
  <si>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</si>
  <si>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</si>
  <si>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</si>
  <si>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</si>
  <si>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</si>
  <si>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</si>
  <si>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</si>
  <si>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</si>
  <si>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</si>
  <si>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</si>
  <si>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</si>
  <si>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</si>
  <si>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</si>
  <si>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</si>
  <si>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</si>
  <si>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</si>
  <si>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</si>
  <si>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</si>
  <si>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</si>
  <si>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</si>
  <si>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</si>
  <si>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</si>
  <si>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</si>
  <si>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</si>
  <si>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</si>
  <si>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</si>
  <si>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</si>
  <si>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</si>
  <si>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</si>
  <si>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</si>
  <si>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</si>
  <si>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</si>
  <si>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</si>
  <si>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</si>
  <si>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</si>
  <si>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</si>
  <si>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</si>
  <si>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</si>
  <si>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</si>
  <si>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</si>
  <si>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</si>
  <si>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</si>
  <si>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</si>
  <si>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</si>
  <si>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</si>
  <si>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</si>
  <si>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</si>
  <si>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</si>
  <si>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</si>
  <si>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</si>
  <si>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</si>
  <si>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</si>
  <si>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</si>
  <si>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</si>
  <si>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</si>
  <si>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</si>
  <si>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</si>
  <si>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</si>
  <si>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</si>
  <si>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</si>
  <si>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</si>
  <si>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</si>
  <si>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</si>
  <si>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</si>
  <si>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</si>
  <si>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</si>
  <si>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</si>
  <si>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</si>
  <si>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</si>
  <si>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</si>
  <si>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</si>
  <si>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</si>
  <si>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</si>
  <si>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</si>
  <si>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</si>
  <si>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</si>
  <si>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</si>
  <si>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</si>
  <si>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</si>
  <si>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</si>
  <si>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</si>
  <si>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</si>
  <si>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</si>
  <si>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</si>
  <si>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</si>
  <si>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</si>
  <si>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</si>
  <si>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</si>
  <si>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</si>
  <si>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</si>
  <si>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</si>
  <si>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</si>
  <si>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</si>
  <si>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</si>
  <si>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</si>
  <si>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</si>
  <si>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</si>
  <si>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</si>
  <si>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</si>
  <si>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</si>
  <si>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</si>
  <si>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</si>
  <si>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</si>
  <si>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</si>
  <si>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</si>
  <si>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</si>
  <si>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</si>
  <si>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</si>
  <si>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</si>
  <si>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</si>
  <si>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</si>
  <si>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</si>
  <si>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</si>
  <si>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</si>
  <si>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</si>
  <si>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</si>
  <si>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</si>
  <si>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</si>
  <si>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</si>
  <si>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</si>
  <si>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</si>
  <si>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</si>
  <si>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</si>
  <si>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</si>
  <si>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</si>
  <si>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</si>
  <si>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</si>
  <si>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</si>
  <si>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</si>
  <si>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</si>
  <si>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</si>
  <si>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</si>
  <si>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</si>
  <si>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</si>
  <si>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</si>
  <si>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</si>
  <si>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</si>
  <si>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</si>
  <si>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</si>
  <si>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</si>
  <si>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</si>
  <si>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</si>
  <si>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</si>
  <si>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</si>
  <si>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</si>
  <si>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</si>
  <si>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</si>
  <si>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</si>
  <si>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</si>
  <si>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</si>
  <si>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</si>
  <si>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</si>
  <si>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</si>
  <si>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</si>
  <si>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</si>
  <si>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</si>
  <si>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</si>
  <si>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</si>
  <si>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</si>
  <si>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</si>
  <si>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</si>
  <si>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</si>
  <si>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</si>
  <si>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</si>
  <si>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</si>
  <si>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</si>
  <si>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</si>
  <si>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</si>
  <si>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</si>
  <si>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</si>
  <si>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</si>
  <si>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</si>
  <si>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</si>
  <si>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</si>
  <si>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</si>
  <si>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</si>
  <si>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</si>
  <si>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</si>
  <si>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</si>
  <si>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</si>
  <si>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</si>
  <si>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</si>
  <si>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</si>
  <si>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</si>
  <si>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</si>
  <si>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</si>
  <si>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</si>
  <si>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</si>
  <si>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</si>
  <si>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</si>
  <si>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</si>
  <si>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</si>
  <si>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</si>
  <si>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</si>
  <si>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</si>
  <si>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</si>
  <si>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</si>
  <si>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</si>
  <si>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</si>
  <si>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</si>
  <si>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</si>
  <si>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</si>
  <si>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</si>
  <si>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</si>
  <si>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</si>
  <si>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</si>
  <si>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</si>
  <si>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</si>
  <si>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</si>
  <si>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</si>
  <si>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</si>
  <si>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</si>
  <si>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</si>
  <si>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</si>
  <si>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</si>
  <si>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</si>
  <si>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</si>
  <si>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</si>
  <si>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</si>
  <si>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</si>
  <si>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</si>
  <si>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</si>
  <si>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</si>
  <si>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</si>
  <si>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</si>
  <si>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</si>
  <si>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</si>
  <si>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</si>
  <si>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</si>
  <si>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</si>
  <si>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</si>
  <si>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</si>
  <si>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</si>
  <si>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</si>
  <si>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</si>
  <si>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</si>
  <si>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</si>
  <si>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</si>
  <si>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</si>
  <si>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</si>
  <si>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</si>
  <si>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</si>
  <si>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</si>
  <si>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</si>
  <si>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</si>
  <si>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</si>
  <si>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</si>
  <si>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</si>
  <si>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</si>
  <si>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</si>
  <si>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</si>
  <si>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</si>
  <si>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</si>
  <si>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</si>
  <si>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</si>
  <si>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</si>
  <si>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</si>
  <si>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</si>
  <si>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</si>
  <si>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</si>
  <si>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</si>
  <si>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</si>
  <si>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</si>
  <si>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</si>
  <si>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</si>
  <si>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</si>
  <si>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</si>
  <si>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</si>
  <si>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</si>
  <si>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</si>
  <si>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</si>
  <si>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</si>
  <si>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</si>
  <si>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</si>
  <si>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</si>
  <si>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</si>
  <si>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</si>
  <si>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</si>
  <si>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</si>
  <si>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</si>
  <si>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</si>
  <si>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</si>
  <si>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</si>
  <si>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</si>
  <si>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</si>
  <si>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</si>
  <si>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</si>
  <si>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</si>
  <si>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</si>
  <si>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</si>
  <si>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</si>
  <si>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</si>
  <si>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</si>
  <si>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</si>
  <si>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</si>
  <si>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</si>
  <si>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</si>
  <si>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</si>
  <si>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</si>
  <si>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</si>
  <si>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</si>
  <si>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</si>
  <si>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</si>
  <si>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</si>
  <si>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</si>
  <si>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</si>
  <si>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</si>
  <si>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</si>
  <si>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</si>
  <si>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</si>
  <si>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</si>
  <si>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</si>
  <si>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</si>
  <si>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</si>
  <si>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</si>
  <si>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</si>
  <si>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</si>
  <si>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</si>
  <si>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</si>
  <si>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</si>
  <si>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</si>
  <si>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</si>
  <si>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</si>
  <si>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</si>
  <si>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</si>
  <si>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</si>
  <si>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</si>
  <si>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</si>
  <si>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</si>
  <si>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</si>
  <si>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</si>
  <si>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</si>
  <si>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</si>
  <si>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</si>
  <si>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</si>
  <si>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</si>
  <si>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</si>
  <si>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</si>
  <si>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</si>
  <si>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</si>
  <si>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</si>
  <si>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</si>
  <si>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</si>
  <si>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</si>
  <si>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</si>
  <si>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</si>
  <si>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</si>
  <si>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</si>
  <si>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</si>
  <si>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</si>
  <si>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</si>
  <si>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</si>
  <si>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</si>
  <si>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</si>
  <si>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</si>
  <si>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</si>
  <si>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</si>
  <si>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</si>
  <si>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</si>
  <si>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</si>
  <si>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</si>
  <si>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</si>
  <si>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</si>
  <si>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</si>
  <si>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</si>
  <si>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</si>
  <si>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</si>
  <si>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</si>
  <si>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</si>
  <si>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</si>
  <si>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</si>
  <si>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</si>
  <si>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</si>
  <si>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</si>
  <si>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</si>
  <si>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</si>
  <si>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</si>
  <si>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</si>
  <si>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</si>
  <si>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</si>
  <si>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</si>
  <si>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</si>
  <si>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</si>
  <si>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</si>
  <si>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</si>
  <si>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</si>
  <si>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</si>
  <si>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</si>
  <si>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</si>
  <si>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</si>
  <si>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</si>
  <si>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</si>
  <si>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</si>
  <si>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</si>
  <si>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</si>
  <si>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</si>
  <si>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</si>
  <si>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</si>
  <si>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</si>
  <si>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</si>
  <si>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</si>
  <si>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</si>
  <si>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</si>
  <si>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</si>
  <si>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</si>
  <si>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</si>
  <si>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</si>
  <si>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</si>
  <si>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</si>
  <si>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</si>
  <si>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</si>
  <si>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</si>
  <si>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</si>
  <si>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</si>
  <si>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</si>
  <si>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</si>
  <si>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</si>
  <si>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</si>
  <si>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</si>
  <si>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</si>
  <si>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</si>
  <si>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</si>
  <si>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</si>
  <si>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</si>
  <si>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</si>
  <si>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</si>
  <si>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</si>
  <si>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</si>
  <si>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</si>
  <si>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</si>
  <si>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</si>
  <si>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</si>
  <si>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</si>
  <si>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</si>
  <si>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</si>
  <si>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</si>
  <si>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</si>
  <si>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</si>
  <si>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</si>
  <si>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</si>
  <si>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</si>
  <si>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</si>
  <si>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</si>
  <si>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</si>
  <si>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</si>
  <si>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</si>
  <si>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</si>
  <si>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</si>
  <si>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</si>
  <si>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</si>
  <si>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</si>
  <si>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</si>
  <si>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</si>
  <si>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</si>
  <si>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</si>
  <si>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</si>
  <si>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</si>
  <si>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</si>
  <si>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</si>
  <si>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</si>
  <si>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</si>
  <si>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</si>
  <si>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</si>
  <si>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</si>
  <si>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</si>
  <si>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</si>
  <si>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</si>
  <si>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</si>
  <si>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</si>
  <si>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</si>
  <si>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</si>
  <si>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</si>
  <si>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</si>
  <si>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</si>
  <si>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</si>
  <si>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</si>
  <si>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</si>
  <si>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</si>
  <si>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</si>
  <si>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</si>
  <si>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</si>
  <si>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</si>
  <si>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</si>
  <si>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</si>
  <si>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</si>
  <si>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</si>
  <si>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</si>
  <si>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</si>
  <si>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</si>
  <si>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</si>
  <si>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</si>
  <si>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</si>
  <si>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</si>
  <si>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</si>
  <si>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</si>
  <si>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</si>
  <si>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</si>
  <si>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</si>
  <si>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</si>
  <si>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</si>
  <si>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</si>
  <si>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</si>
  <si>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</si>
  <si>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</si>
  <si>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</si>
  <si>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</si>
  <si>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</si>
  <si>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</si>
  <si>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</si>
  <si>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</si>
  <si>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</si>
  <si>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</si>
  <si>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</si>
  <si>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</si>
  <si>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</si>
  <si>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</si>
  <si>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</si>
  <si>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</si>
  <si>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</si>
  <si>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</si>
  <si>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</si>
  <si>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</si>
  <si>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</si>
  <si>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</si>
  <si>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</si>
  <si>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</si>
  <si>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</si>
  <si>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</si>
  <si>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</si>
  <si>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</si>
  <si>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</si>
  <si>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</si>
  <si>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</si>
  <si>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</si>
  <si>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</si>
  <si>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</si>
  <si>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</si>
  <si>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</si>
  <si>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</si>
  <si>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</si>
  <si>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</si>
  <si>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</si>
  <si>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</si>
  <si>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</si>
  <si>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</si>
  <si>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</si>
  <si>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</si>
  <si>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</si>
  <si>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</si>
  <si>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</si>
  <si>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</si>
  <si>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</si>
  <si>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</si>
  <si>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</si>
  <si>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</si>
  <si>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</si>
  <si>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</si>
  <si>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</si>
  <si>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</si>
  <si>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</si>
  <si>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</si>
  <si>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</si>
  <si>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</si>
  <si>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</si>
  <si>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</si>
  <si>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</si>
  <si>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</si>
  <si>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</si>
  <si>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</si>
  <si>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</si>
  <si>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</si>
  <si>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</si>
  <si>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</si>
  <si>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</si>
  <si>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</si>
  <si>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</si>
  <si>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</si>
  <si>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</si>
  <si>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</si>
  <si>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</si>
  <si>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</si>
  <si>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</si>
  <si>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</si>
  <si>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</si>
  <si>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</si>
  <si>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</si>
  <si>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</si>
  <si>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</si>
  <si>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</si>
  <si>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</si>
  <si>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</si>
  <si>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</si>
  <si>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</si>
  <si>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</si>
  <si>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</si>
  <si>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</si>
  <si>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</si>
  <si>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</si>
  <si>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</si>
  <si>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</si>
  <si>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</si>
  <si>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</si>
  <si>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</si>
  <si>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</si>
  <si>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</si>
  <si>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</si>
  <si>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</si>
  <si>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</si>
  <si>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</si>
  <si>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</si>
  <si>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</si>
  <si>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</si>
  <si>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</si>
  <si>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</si>
  <si>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</si>
  <si>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</si>
  <si>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</si>
  <si>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</si>
  <si>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</si>
  <si>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</si>
  <si>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</si>
  <si>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</si>
  <si>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</si>
  <si>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</si>
  <si>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</si>
  <si>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</si>
  <si>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</si>
  <si>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</si>
  <si>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</si>
  <si>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</si>
  <si>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</si>
  <si>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</si>
  <si>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</si>
  <si>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</si>
  <si>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</si>
  <si>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</si>
  <si>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</si>
  <si>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</si>
  <si>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</si>
  <si>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</si>
  <si>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</si>
  <si>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</si>
  <si>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</si>
  <si>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</si>
  <si>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</si>
  <si>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</si>
  <si>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</si>
  <si>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</si>
  <si>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</si>
  <si>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</si>
  <si>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</si>
  <si>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</si>
  <si>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</si>
  <si>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</si>
  <si>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</si>
  <si>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</si>
  <si>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</si>
  <si>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</si>
  <si>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</si>
  <si>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</si>
  <si>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</si>
  <si>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</si>
  <si>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</si>
  <si>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</si>
  <si>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</si>
  <si>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</si>
  <si>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</si>
  <si>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</si>
  <si>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</si>
  <si>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</si>
  <si>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</si>
  <si>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</si>
  <si>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</si>
  <si>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</si>
  <si>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</si>
  <si>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</si>
  <si>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</si>
  <si>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</si>
  <si>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</si>
  <si>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</si>
  <si>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</si>
  <si>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</si>
  <si>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</si>
  <si>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</si>
  <si>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</si>
  <si>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</si>
  <si>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</si>
  <si>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</si>
  <si>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</si>
  <si>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</si>
  <si>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</si>
  <si>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</si>
  <si>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</si>
  <si>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</si>
  <si>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</si>
  <si>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</si>
  <si>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</si>
  <si>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</si>
  <si>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</si>
  <si>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</si>
  <si>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</si>
  <si>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</si>
  <si>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</si>
  <si>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</si>
  <si>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</si>
  <si>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</si>
  <si>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</si>
  <si>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</si>
  <si>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</si>
  <si>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</si>
  <si>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</si>
  <si>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</si>
  <si>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</si>
  <si>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</si>
  <si>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</si>
  <si>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</si>
  <si>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</si>
  <si>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</si>
  <si>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</si>
  <si>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</si>
  <si>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</si>
  <si>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</si>
  <si>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</si>
  <si>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</si>
  <si>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</si>
  <si>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</si>
  <si>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</si>
  <si>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</si>
  <si>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</si>
  <si>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</si>
  <si>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</si>
  <si>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</si>
  <si>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</si>
  <si>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</si>
  <si>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</si>
  <si>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</si>
  <si>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</si>
  <si>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</si>
  <si>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</si>
  <si>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</si>
  <si>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</si>
  <si>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</si>
  <si>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</si>
  <si>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</si>
  <si>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</si>
  <si>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</si>
  <si>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</si>
  <si>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</si>
  <si>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</si>
  <si>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</si>
  <si>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</si>
  <si>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</si>
  <si>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</si>
  <si>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</si>
  <si>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</si>
  <si>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</si>
  <si>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</si>
  <si>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</si>
  <si>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</si>
  <si>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</si>
  <si>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</si>
  <si>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</si>
  <si>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</si>
  <si>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</si>
  <si>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</si>
  <si>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</si>
  <si>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</si>
  <si>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</si>
  <si>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</si>
  <si>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</si>
  <si>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</si>
  <si>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</si>
  <si>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</si>
  <si>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</si>
  <si>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</si>
  <si>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</si>
  <si>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</si>
  <si>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</si>
  <si>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</si>
  <si>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</si>
  <si>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</si>
  <si>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</si>
  <si>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</si>
  <si>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</si>
  <si>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</si>
  <si>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</si>
  <si>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</si>
  <si>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</si>
  <si>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</si>
  <si>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</si>
  <si>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</si>
  <si>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</si>
  <si>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</si>
  <si>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</si>
  <si>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</si>
  <si>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</si>
  <si>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</si>
  <si>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</si>
  <si>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</si>
  <si>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</si>
  <si>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</si>
  <si>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</si>
  <si>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</si>
  <si>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</si>
  <si>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</si>
  <si>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</si>
  <si>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</si>
  <si>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</si>
  <si>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</si>
  <si>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</si>
  <si>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</si>
  <si>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</si>
  <si>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</si>
  <si>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</si>
  <si>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</si>
  <si>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</si>
  <si>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</si>
  <si>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</si>
  <si>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</si>
  <si>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</si>
  <si>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</si>
  <si>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</si>
  <si>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</si>
  <si>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</si>
  <si>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</si>
  <si>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</si>
  <si>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</si>
  <si>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</si>
  <si>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</si>
  <si>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</si>
  <si>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</si>
  <si>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</si>
  <si>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</si>
  <si>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</si>
  <si>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</si>
  <si>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</si>
  <si>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</si>
  <si>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</si>
  <si>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</si>
  <si>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</si>
  <si>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</si>
  <si>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</si>
  <si>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</si>
  <si>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</si>
  <si>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</si>
  <si>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</si>
  <si>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</si>
  <si>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</si>
  <si>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</si>
  <si>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</si>
  <si>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</si>
  <si>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</si>
  <si>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</si>
  <si>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</si>
  <si>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</si>
  <si>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</si>
  <si>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</si>
  <si>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</si>
  <si>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</si>
  <si>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</si>
  <si>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</si>
  <si>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</si>
  <si>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</si>
  <si>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</si>
  <si>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</si>
  <si>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</si>
  <si>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</si>
  <si>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</si>
  <si>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</si>
  <si>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</si>
  <si>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</si>
  <si>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</si>
  <si>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</si>
  <si>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</si>
  <si>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</si>
  <si>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</si>
  <si>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</si>
  <si>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</si>
  <si>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</si>
  <si>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</si>
  <si>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</si>
  <si>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</si>
  <si>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</si>
  <si>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</si>
  <si>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</si>
  <si>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</si>
  <si>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</si>
  <si>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</si>
  <si>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</si>
  <si>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</si>
  <si>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</si>
  <si>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</si>
  <si>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</si>
  <si>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</si>
  <si>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</si>
  <si>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</si>
  <si>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</si>
  <si>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</si>
  <si>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</si>
  <si>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</si>
  <si>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</si>
  <si>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</si>
  <si>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</si>
  <si>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</si>
  <si>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</si>
  <si>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</si>
  <si>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</si>
  <si>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</si>
  <si>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</si>
  <si>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</si>
  <si>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</si>
  <si>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</si>
  <si>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</si>
  <si>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</si>
  <si>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</si>
  <si>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</si>
  <si>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</si>
  <si>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</si>
  <si>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</si>
  <si>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</si>
  <si>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</si>
  <si>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</si>
  <si>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</si>
  <si>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</si>
  <si>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</si>
  <si>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</si>
  <si>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</si>
  <si>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</si>
  <si>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</si>
  <si>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</si>
  <si>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</si>
  <si>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</si>
  <si>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</si>
  <si>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</si>
  <si>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</si>
  <si>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</si>
  <si>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</si>
  <si>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</si>
  <si>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</si>
  <si>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</si>
  <si>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</si>
  <si>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</si>
  <si>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</si>
  <si>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</si>
  <si>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</si>
  <si>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</si>
  <si>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</si>
  <si>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</si>
  <si>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</si>
  <si>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</si>
  <si>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</si>
  <si>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</si>
  <si>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</si>
  <si>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</si>
  <si>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</si>
  <si>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</si>
  <si>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</si>
  <si>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</si>
  <si>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</si>
  <si>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</si>
  <si>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</si>
  <si>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</si>
  <si>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</si>
  <si>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</si>
  <si>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</si>
  <si>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</si>
  <si>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</si>
  <si>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</si>
  <si>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</si>
  <si>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</si>
  <si>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</si>
  <si>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</si>
  <si>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</si>
  <si>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</si>
  <si>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</si>
  <si>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</si>
  <si>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</si>
  <si>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</si>
  <si>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</si>
  <si>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</si>
  <si>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</si>
  <si>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</si>
  <si>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</si>
  <si>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</si>
  <si>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</si>
  <si>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</si>
  <si>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</si>
  <si>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</si>
  <si>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</si>
  <si>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</si>
  <si>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</si>
  <si>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</si>
  <si>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</si>
  <si>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</si>
  <si>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</si>
  <si>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</si>
  <si>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</si>
  <si>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</si>
  <si>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</si>
  <si>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</si>
  <si>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</si>
  <si>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</si>
  <si>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</si>
  <si>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</si>
  <si>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</si>
  <si>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</si>
  <si>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</si>
  <si>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</si>
  <si>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</si>
  <si>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</si>
  <si>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</si>
  <si>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</si>
  <si>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</si>
  <si>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</si>
  <si>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</si>
  <si>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</si>
  <si>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</si>
  <si>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</si>
  <si>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</si>
  <si>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</si>
  <si>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</si>
  <si>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</si>
  <si>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</si>
  <si>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</si>
  <si>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</si>
  <si>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</si>
  <si>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</si>
  <si>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</si>
  <si>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</si>
  <si>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</si>
  <si>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</si>
  <si>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</si>
  <si>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</si>
  <si>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</si>
  <si>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</si>
  <si>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</si>
  <si>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</si>
  <si>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</si>
  <si>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</si>
  <si>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</si>
  <si>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</si>
  <si>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</si>
  <si>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</si>
  <si>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</si>
  <si>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</si>
  <si>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</si>
  <si>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</si>
  <si>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</si>
  <si>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</si>
  <si>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</si>
  <si>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</si>
  <si>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</si>
  <si>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</si>
  <si>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</si>
  <si>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</si>
  <si>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</si>
  <si>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</si>
  <si>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</si>
  <si>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</si>
  <si>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</si>
  <si>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</si>
  <si>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</si>
  <si>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</si>
  <si>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</si>
  <si>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</si>
  <si>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</si>
  <si>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</si>
  <si>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</si>
  <si>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</si>
  <si>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</si>
  <si>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</si>
  <si>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</si>
  <si>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</si>
  <si>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</si>
  <si>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</si>
  <si>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</si>
  <si>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</si>
  <si>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</si>
  <si>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</si>
  <si>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</si>
  <si>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</si>
  <si>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</si>
  <si>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</si>
  <si>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</si>
  <si>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</si>
  <si>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</si>
  <si>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</si>
  <si>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</si>
  <si>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</si>
  <si>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</si>
  <si>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</si>
  <si>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</si>
  <si>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</si>
  <si>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</si>
  <si>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</si>
  <si>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</si>
  <si>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</si>
  <si>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</si>
  <si>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</si>
  <si>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</si>
  <si>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</si>
  <si>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</si>
  <si>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</si>
  <si>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</si>
  <si>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</si>
  <si>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</si>
  <si>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</si>
  <si>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</si>
  <si>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</si>
  <si>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</si>
  <si>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</si>
  <si>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</si>
  <si>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</si>
  <si>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</si>
  <si>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</si>
  <si>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</si>
  <si>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</si>
  <si>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</si>
  <si>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</si>
  <si>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</si>
  <si>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</si>
  <si>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</si>
  <si>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</si>
  <si>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</si>
  <si>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</si>
  <si>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</si>
  <si>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</si>
  <si>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</si>
  <si>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</si>
  <si>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</si>
  <si>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</si>
  <si>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</si>
  <si>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</si>
  <si>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</si>
  <si>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</si>
  <si>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</si>
  <si>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</si>
  <si>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</si>
  <si>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</si>
  <si>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</si>
  <si>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</si>
  <si>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</si>
  <si>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</si>
  <si>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</si>
  <si>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</si>
  <si>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</si>
  <si>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</si>
  <si>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</si>
  <si>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</si>
  <si>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</si>
  <si>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</si>
  <si>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</si>
  <si>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</si>
  <si>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</si>
  <si>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</si>
  <si>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</si>
  <si>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</si>
  <si>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</si>
  <si>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</si>
  <si>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</si>
  <si>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</si>
  <si>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</si>
  <si>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</si>
  <si>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</si>
  <si>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</si>
  <si>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</si>
  <si>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</si>
  <si>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</si>
  <si>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</si>
  <si>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</si>
  <si>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</si>
  <si>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</si>
  <si>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</si>
  <si>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</si>
  <si>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</si>
  <si>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</si>
  <si>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</si>
  <si>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</si>
  <si>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</si>
  <si>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</si>
  <si>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</si>
  <si>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</si>
  <si>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</si>
  <si>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</si>
  <si>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</si>
  <si>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</si>
  <si>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</si>
  <si>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</si>
  <si>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</si>
  <si>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</si>
  <si>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</si>
  <si>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</si>
  <si>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</si>
  <si>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</si>
  <si>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</si>
  <si>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</si>
  <si>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</si>
  <si>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</si>
  <si>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</si>
  <si>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</si>
  <si>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</si>
  <si>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</si>
  <si>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</si>
  <si>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</si>
  <si>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</si>
  <si>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</si>
  <si>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</si>
  <si>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</si>
  <si>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</si>
  <si>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</si>
  <si>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</si>
  <si>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</si>
  <si>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</si>
  <si>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</si>
  <si>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</si>
  <si>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</si>
  <si>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</si>
  <si>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</si>
  <si>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</si>
  <si>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</si>
  <si>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</si>
  <si>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</si>
  <si>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</si>
  <si>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</si>
  <si>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</si>
  <si>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</si>
  <si>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</si>
  <si>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</si>
  <si>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</si>
  <si>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</si>
  <si>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</si>
  <si>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</si>
  <si>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</si>
  <si>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</si>
  <si>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</si>
  <si>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</si>
  <si>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</si>
  <si>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</si>
  <si>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</si>
  <si>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</si>
  <si>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</si>
  <si>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</si>
  <si>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</si>
  <si>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</si>
  <si>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</si>
  <si>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</si>
  <si>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</si>
  <si>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</si>
  <si>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</si>
  <si>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</si>
  <si>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</si>
  <si>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</si>
  <si>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</si>
  <si>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</si>
  <si>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</si>
  <si>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</si>
  <si>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</si>
  <si>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</si>
  <si>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</si>
  <si>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</si>
  <si>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</si>
  <si>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</si>
  <si>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</si>
  <si>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</si>
  <si>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</si>
  <si>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</si>
  <si>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</si>
  <si>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</si>
  <si>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</si>
  <si>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</si>
  <si>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</si>
  <si>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</si>
  <si>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</si>
  <si>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</si>
  <si>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</si>
  <si>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</si>
  <si>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</si>
  <si>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</si>
  <si>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</si>
  <si>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</si>
  <si>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</si>
  <si>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</si>
  <si>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</si>
  <si>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</si>
  <si>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</si>
  <si>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</si>
  <si>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</si>
  <si>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</si>
  <si>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</si>
  <si>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</si>
  <si>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</si>
  <si>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</si>
  <si>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</si>
  <si>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</si>
  <si>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</si>
  <si>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</si>
  <si>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</si>
  <si>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</si>
  <si>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</si>
  <si>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</si>
  <si>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</si>
  <si>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</si>
  <si>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</si>
  <si>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</si>
  <si>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</si>
  <si>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</si>
  <si>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</si>
  <si>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</si>
  <si>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</si>
  <si>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</si>
  <si>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</si>
  <si>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</si>
  <si>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</si>
  <si>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</si>
  <si>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</si>
  <si>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</si>
  <si>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</si>
  <si>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</si>
  <si>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</si>
  <si>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</si>
  <si>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</si>
  <si>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</si>
  <si>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</si>
  <si>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</si>
  <si>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</si>
  <si>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</si>
  <si>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</si>
  <si>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</si>
  <si>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</si>
  <si>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</si>
  <si>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</si>
  <si>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</si>
  <si>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</si>
  <si>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</si>
  <si>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</si>
  <si>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</si>
  <si>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</si>
  <si>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</si>
  <si>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</si>
  <si>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</si>
  <si>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</si>
  <si>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</si>
  <si>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</si>
  <si>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</si>
  <si>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</si>
  <si>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</si>
  <si>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</si>
  <si>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</si>
  <si>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</si>
  <si>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</si>
  <si>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</si>
  <si>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</si>
  <si>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</si>
  <si>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</si>
  <si>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</si>
  <si>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</si>
  <si>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</si>
  <si>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</si>
  <si>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</si>
  <si>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</si>
  <si>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</si>
  <si>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</si>
  <si>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</si>
  <si>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</si>
  <si>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</si>
  <si>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</si>
  <si>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</si>
  <si>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</si>
  <si>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</si>
  <si>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</si>
  <si>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</si>
  <si>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</si>
  <si>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</si>
  <si>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</si>
  <si>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</si>
  <si>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</si>
  <si>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</si>
  <si>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</si>
  <si>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</si>
  <si>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</si>
  <si>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</si>
  <si>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</si>
  <si>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</si>
  <si>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</si>
  <si>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</si>
  <si>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</si>
  <si>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</si>
  <si>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</si>
  <si>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</si>
  <si>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</si>
  <si>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</si>
  <si>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</si>
  <si>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</si>
  <si>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</si>
  <si>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</si>
  <si>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</si>
  <si>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</si>
  <si>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</si>
  <si>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</si>
  <si>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</si>
  <si>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</si>
  <si>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</si>
  <si>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</si>
  <si>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</si>
  <si>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</si>
  <si>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</si>
  <si>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</si>
  <si>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</si>
  <si>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</si>
  <si>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</si>
  <si>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</si>
  <si>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</si>
  <si>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</si>
  <si>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</si>
  <si>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</si>
  <si>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</si>
  <si>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</si>
  <si>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</si>
  <si>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</si>
  <si>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</si>
  <si>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</si>
  <si>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</si>
  <si>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</si>
  <si>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</si>
  <si>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</si>
  <si>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</si>
  <si>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</si>
  <si>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</si>
  <si>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</si>
  <si>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</si>
  <si>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</si>
  <si>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</si>
  <si>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</si>
  <si>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</si>
  <si>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</si>
  <si>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</si>
  <si>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</si>
  <si>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</si>
  <si>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</si>
  <si>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</si>
  <si>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</si>
  <si>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</si>
  <si>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</si>
  <si>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</si>
  <si>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</si>
  <si>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</si>
  <si>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</si>
  <si>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</si>
  <si>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</si>
  <si>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</si>
  <si>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</si>
  <si>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</si>
  <si>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</si>
  <si>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</si>
  <si>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</si>
  <si>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</si>
  <si>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</si>
  <si>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</si>
  <si>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</si>
  <si>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</si>
  <si>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</si>
  <si>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</si>
  <si>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</si>
  <si>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</si>
  <si>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</si>
  <si>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</si>
  <si>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</si>
  <si>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</si>
  <si>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</si>
  <si>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</si>
  <si>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</si>
  <si>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</si>
  <si>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</si>
  <si>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</si>
  <si>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</si>
  <si>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</si>
  <si>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</si>
  <si>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</si>
  <si>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</si>
  <si>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</si>
  <si>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</si>
  <si>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</si>
  <si>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</si>
  <si>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</si>
  <si>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</si>
  <si>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</si>
  <si>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</si>
  <si>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</si>
  <si>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</si>
  <si>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</si>
  <si>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</si>
  <si>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</si>
  <si>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</si>
  <si>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</si>
  <si>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</si>
  <si>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</si>
  <si>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</si>
  <si>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</si>
  <si>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</si>
  <si>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</si>
  <si>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</si>
  <si>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</si>
  <si>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</si>
  <si>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</si>
  <si>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</si>
  <si>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</si>
  <si>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</si>
  <si>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</si>
  <si>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</si>
  <si>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</si>
  <si>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</si>
  <si>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</si>
  <si>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</si>
  <si>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</si>
  <si>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</si>
  <si>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</si>
  <si>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</si>
  <si>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</si>
  <si>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</si>
  <si>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</si>
  <si>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</si>
  <si>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</si>
  <si>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</si>
  <si>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</si>
  <si>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</si>
  <si>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</si>
  <si>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</si>
  <si>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</si>
  <si>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</si>
  <si>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</si>
  <si>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</si>
  <si>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</si>
  <si>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</si>
  <si>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</si>
  <si>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</si>
  <si>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</si>
  <si>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</si>
  <si>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</si>
  <si>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</si>
  <si>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</si>
  <si>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</si>
  <si>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</si>
  <si>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</si>
  <si>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</si>
  <si>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</si>
  <si>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</si>
  <si>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</si>
  <si>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</si>
  <si>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</si>
  <si>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</si>
  <si>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</si>
  <si>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</si>
  <si>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</si>
  <si>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</si>
  <si>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</si>
  <si>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</si>
  <si>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</si>
  <si>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</si>
  <si>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</si>
  <si>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</si>
  <si>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</si>
  <si>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</si>
  <si>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</si>
  <si>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</si>
  <si>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</si>
  <si>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</si>
  <si>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</si>
  <si>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</si>
  <si>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</si>
  <si>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</si>
  <si>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</si>
  <si>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</si>
  <si>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</si>
  <si>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</si>
  <si>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</si>
  <si>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</si>
  <si>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</si>
  <si>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</si>
  <si>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</si>
  <si>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</si>
  <si>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</si>
  <si>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</si>
  <si>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</si>
  <si>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</si>
  <si>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</si>
  <si>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</si>
  <si>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</si>
  <si>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</si>
  <si>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</si>
  <si>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</si>
  <si>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</si>
  <si>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</si>
  <si>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</si>
  <si>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</si>
  <si>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</si>
  <si>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</si>
  <si>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</si>
  <si>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</si>
  <si>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</si>
  <si>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</si>
  <si>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</si>
  <si>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</si>
  <si>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</si>
  <si>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</si>
  <si>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</si>
  <si>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</si>
  <si>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</si>
  <si>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</si>
  <si>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</si>
  <si>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</si>
  <si>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</si>
  <si>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</si>
  <si>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</si>
  <si>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</si>
  <si>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</si>
  <si>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</si>
  <si>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</si>
  <si>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</si>
  <si>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</si>
  <si>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</si>
  <si>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</si>
  <si>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</si>
  <si>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</si>
  <si>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</si>
  <si>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</si>
  <si>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</si>
  <si>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</si>
  <si>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</si>
  <si>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</si>
  <si>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</si>
  <si>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</si>
  <si>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</si>
  <si>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</si>
  <si>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</si>
  <si>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</si>
  <si>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</si>
  <si>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</si>
  <si>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</si>
  <si>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</si>
  <si>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</si>
  <si>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</si>
  <si>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</si>
  <si>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</si>
  <si>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</si>
  <si>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</si>
  <si>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</si>
  <si>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</si>
  <si>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</si>
  <si>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</si>
  <si>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</si>
  <si>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</si>
  <si>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</si>
  <si>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</si>
  <si>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</si>
  <si>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</si>
  <si>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</si>
  <si>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</si>
  <si>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</si>
  <si>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</si>
  <si>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</si>
  <si>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</si>
  <si>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</si>
  <si>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</si>
  <si>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</si>
  <si>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</si>
  <si>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</si>
  <si>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</si>
  <si>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</si>
  <si>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</si>
  <si>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</si>
  <si>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</si>
  <si>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</si>
  <si>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</si>
  <si>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</si>
  <si>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</si>
  <si>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</si>
  <si>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</si>
  <si>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</si>
  <si>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</si>
  <si>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</si>
  <si>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</si>
  <si>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</si>
  <si>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</si>
  <si>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</si>
  <si>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</si>
  <si>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</si>
  <si>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</si>
  <si>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</si>
  <si>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</si>
  <si>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</si>
  <si>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</si>
  <si>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</si>
  <si>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</si>
  <si>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</si>
  <si>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</si>
  <si>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</si>
  <si>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</si>
  <si>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</si>
  <si>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</si>
  <si>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</si>
  <si>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</si>
  <si>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</si>
  <si>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</si>
  <si>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</si>
  <si>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</si>
  <si>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</si>
  <si>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</si>
  <si>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</si>
  <si>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</si>
  <si>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</si>
  <si>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</si>
  <si>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</si>
  <si>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</si>
  <si>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</si>
  <si>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</si>
  <si>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</si>
  <si>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</si>
  <si>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</si>
  <si>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</si>
  <si>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</si>
  <si>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</si>
  <si>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</si>
  <si>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</si>
  <si>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</si>
  <si>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</si>
  <si>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</si>
  <si>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</si>
  <si>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</si>
  <si>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</si>
  <si>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</si>
  <si>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</si>
  <si>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</si>
  <si>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</si>
  <si>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</si>
  <si>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</si>
  <si>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</si>
  <si>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</si>
  <si>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</si>
  <si>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</si>
  <si>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</si>
  <si>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</si>
  <si>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</si>
  <si>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</si>
  <si>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</si>
  <si>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</si>
  <si>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</si>
  <si>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</si>
  <si>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</si>
  <si>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</si>
  <si>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</si>
  <si>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</si>
  <si>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</si>
  <si>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</si>
  <si>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</si>
  <si>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</si>
  <si>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</si>
  <si>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</si>
  <si>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</si>
  <si>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</si>
  <si>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</si>
  <si>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</si>
  <si>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</si>
  <si>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</si>
  <si>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</si>
  <si>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</si>
  <si>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</si>
  <si>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</si>
  <si>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</si>
  <si>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</si>
  <si>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</si>
  <si>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</si>
  <si>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</si>
  <si>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</si>
  <si>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</si>
  <si>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</si>
  <si>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</si>
  <si>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</si>
  <si>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</si>
  <si>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</si>
  <si>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</si>
  <si>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</si>
  <si>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</si>
  <si>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</si>
  <si>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</si>
  <si>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</si>
  <si>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</si>
  <si>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</si>
  <si>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</si>
  <si>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</si>
  <si>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</si>
  <si>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</si>
  <si>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</si>
  <si>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</si>
  <si>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</si>
  <si>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</si>
  <si>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</si>
  <si>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</si>
  <si>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</si>
  <si>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</si>
  <si>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</si>
  <si>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</si>
  <si>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</si>
  <si>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</si>
  <si>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</si>
  <si>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</si>
  <si>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</si>
  <si>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</si>
  <si>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</si>
  <si>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</si>
  <si>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</si>
  <si>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</si>
  <si>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</si>
  <si>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</si>
  <si>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</si>
  <si>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</si>
  <si>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</si>
  <si>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</si>
  <si>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</si>
  <si>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</si>
  <si>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</si>
  <si>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</si>
  <si>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</si>
  <si>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</si>
  <si>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</si>
  <si>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</si>
  <si>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</si>
  <si>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</si>
  <si>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</si>
  <si>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</si>
  <si>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</si>
  <si>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</si>
  <si>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</si>
  <si>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</si>
  <si>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</si>
  <si>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</si>
  <si>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</si>
  <si>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</si>
  <si>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</si>
  <si>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</si>
  <si>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</si>
  <si>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</si>
  <si>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</si>
  <si>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</si>
  <si>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</si>
  <si>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</si>
  <si>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</si>
  <si>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</si>
  <si>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</si>
  <si>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</si>
  <si>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</si>
  <si>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</si>
  <si>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</si>
  <si>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</si>
  <si>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</si>
  <si>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</si>
  <si>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</si>
  <si>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</si>
  <si>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</si>
  <si>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</si>
  <si>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</si>
  <si>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</si>
  <si>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</si>
  <si>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</si>
  <si>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</si>
  <si>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</si>
  <si>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</si>
  <si>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</si>
  <si>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</si>
  <si>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</si>
  <si>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</si>
  <si>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</si>
  <si>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</si>
  <si>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</si>
  <si>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</si>
  <si>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</si>
  <si>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</si>
  <si>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</si>
  <si>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</si>
  <si>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</si>
  <si>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</si>
  <si>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</si>
  <si>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</si>
  <si>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</si>
  <si>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</si>
  <si>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</si>
  <si>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</si>
  <si>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</si>
  <si>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</si>
  <si>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</si>
  <si>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</si>
  <si>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</si>
  <si>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</si>
  <si>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</si>
  <si>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</si>
  <si>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</si>
  <si>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</si>
  <si>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</si>
  <si>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</si>
  <si>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</si>
  <si>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</si>
  <si>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</si>
  <si>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</si>
  <si>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</si>
  <si>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</si>
  <si>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</si>
  <si>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</si>
  <si>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</si>
  <si>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</si>
  <si>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</si>
  <si>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</si>
  <si>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</si>
  <si>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</si>
  <si>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</si>
  <si>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</si>
  <si>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</si>
  <si>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</si>
  <si>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</si>
  <si>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</si>
  <si>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</si>
  <si>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</si>
  <si>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</si>
  <si>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</si>
  <si>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</si>
  <si>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</si>
  <si>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</si>
  <si>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</si>
  <si>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</si>
  <si>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</si>
  <si>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</si>
  <si>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</si>
  <si>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</si>
  <si>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</si>
  <si>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</si>
  <si>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</si>
  <si>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</si>
  <si>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</si>
  <si>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</si>
  <si>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</si>
  <si>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</si>
  <si>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</si>
  <si>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</si>
  <si>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</si>
  <si>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</si>
  <si>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</si>
  <si>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</si>
  <si>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</si>
  <si>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</si>
  <si>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</si>
  <si>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</si>
  <si>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</si>
  <si>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</si>
  <si>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</si>
  <si>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</si>
  <si>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</si>
  <si>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</si>
  <si>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</si>
  <si>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</si>
  <si>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</si>
  <si>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</si>
  <si>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</si>
  <si>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</si>
  <si>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</si>
  <si>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</si>
  <si>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</si>
  <si>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</si>
  <si>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</si>
  <si>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</si>
  <si>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</si>
  <si>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</si>
  <si>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</si>
  <si>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</si>
  <si>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</si>
  <si>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</si>
  <si>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</si>
  <si>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</si>
  <si>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</si>
  <si>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</si>
  <si>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</si>
  <si>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</si>
  <si>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</si>
  <si>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</si>
  <si>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</si>
  <si>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</si>
  <si>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</si>
  <si>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</si>
  <si>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</si>
  <si>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</si>
  <si>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</si>
  <si>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</si>
  <si>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</si>
  <si>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</si>
  <si>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</si>
  <si>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</si>
  <si>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</si>
  <si>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</si>
  <si>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</si>
  <si>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</si>
  <si>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</si>
  <si>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</si>
  <si>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</si>
  <si>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</si>
  <si>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</si>
  <si>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</si>
  <si>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</si>
  <si>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</si>
  <si>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</si>
  <si>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</si>
  <si>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</si>
  <si>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</si>
  <si>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</si>
  <si>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</si>
  <si>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</si>
  <si>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</si>
  <si>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</si>
  <si>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</si>
  <si>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</si>
  <si>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</si>
  <si>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</si>
  <si>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</si>
  <si>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</si>
  <si>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</si>
  <si>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</si>
  <si>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</si>
  <si>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</si>
  <si>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</si>
  <si>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</si>
  <si>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</si>
  <si>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</si>
  <si>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</si>
  <si>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</si>
  <si>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</si>
  <si>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</si>
  <si>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</si>
  <si>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</si>
  <si>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</si>
  <si>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</si>
  <si>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</si>
  <si>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</si>
  <si>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</si>
  <si>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</si>
  <si>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</si>
  <si>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</si>
  <si>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</si>
  <si>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</si>
  <si>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</si>
  <si>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</si>
  <si>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</si>
  <si>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</si>
  <si>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</si>
  <si>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</si>
  <si>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</si>
  <si>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</si>
  <si>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</si>
  <si>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</si>
  <si>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</si>
  <si>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</si>
  <si>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</si>
  <si>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</si>
  <si>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</si>
  <si>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</si>
  <si>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</si>
  <si>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</si>
  <si>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</si>
  <si>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</si>
  <si>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</si>
  <si>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</si>
  <si>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</si>
  <si>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</si>
  <si>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</si>
  <si>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</si>
  <si>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</si>
  <si>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</si>
  <si>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</si>
  <si>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</si>
  <si>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</si>
  <si>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</si>
  <si>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</si>
  <si>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</si>
  <si>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</si>
  <si>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</si>
  <si>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</si>
  <si>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</si>
  <si>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</si>
  <si>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</si>
  <si>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</si>
  <si>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</si>
  <si>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</si>
  <si>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</si>
  <si>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</si>
  <si>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</si>
  <si>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</si>
  <si>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</si>
  <si>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</si>
  <si>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</si>
  <si>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</si>
  <si>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</si>
  <si>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</si>
  <si>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</si>
  <si>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</si>
  <si>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</si>
  <si>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</si>
  <si>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</si>
  <si>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</si>
  <si>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</si>
  <si>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</si>
  <si>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</si>
  <si>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</si>
  <si>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</si>
  <si>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</si>
  <si>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</si>
  <si>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</si>
  <si>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</si>
  <si>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</si>
  <si>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</si>
  <si>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</si>
  <si>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</si>
  <si>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</si>
  <si>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</si>
  <si>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</si>
  <si>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</si>
  <si>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</si>
  <si>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</si>
  <si>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</si>
  <si>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</si>
  <si>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</si>
  <si>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</si>
  <si>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</si>
  <si>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</si>
  <si>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</si>
  <si>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</si>
  <si>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</si>
  <si>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</si>
  <si>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</si>
  <si>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</si>
  <si>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</si>
  <si>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</si>
  <si>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</si>
  <si>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</si>
  <si>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</si>
  <si>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</si>
  <si>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</si>
  <si>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</si>
  <si>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</si>
  <si>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</si>
  <si>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</si>
  <si>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</si>
  <si>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</si>
  <si>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</si>
  <si>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</si>
  <si>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</si>
  <si>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</si>
  <si>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</si>
  <si>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</si>
  <si>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</si>
  <si>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</si>
  <si>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</si>
  <si>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</si>
  <si>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</si>
  <si>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</si>
  <si>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</si>
  <si>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</si>
  <si>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</si>
  <si>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</si>
  <si>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</si>
  <si>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</si>
  <si>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</si>
  <si>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</si>
  <si>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</si>
  <si>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</si>
  <si>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</si>
  <si>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</si>
  <si>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</si>
  <si>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</si>
  <si>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</si>
  <si>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</si>
  <si>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</si>
  <si>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</si>
  <si>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</si>
  <si>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</si>
  <si>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</si>
  <si>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</si>
  <si>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</si>
  <si>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</si>
  <si>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</si>
  <si>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</si>
  <si>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</si>
  <si>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</si>
  <si>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</si>
  <si>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</si>
  <si>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</si>
  <si>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</si>
  <si>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</si>
  <si>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</si>
  <si>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</si>
  <si>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</si>
  <si>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</si>
  <si>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</si>
  <si>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</si>
  <si>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</si>
  <si>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</si>
  <si>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</si>
  <si>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</si>
  <si>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</si>
  <si>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</si>
  <si>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</si>
  <si>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</si>
  <si>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</si>
  <si>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</si>
  <si>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</si>
  <si>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</si>
  <si>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</si>
  <si>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</si>
  <si>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</si>
  <si>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</si>
  <si>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</si>
  <si>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</si>
  <si>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</si>
  <si>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</si>
  <si>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</si>
  <si>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</si>
  <si>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</si>
  <si>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</si>
  <si>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</si>
  <si>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</si>
  <si>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</si>
  <si>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</si>
  <si>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</si>
  <si>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</si>
  <si>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</si>
  <si>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</si>
  <si>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</si>
  <si>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</si>
  <si>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</si>
  <si>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</si>
  <si>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</si>
  <si>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</si>
  <si>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</si>
  <si>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</si>
  <si>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</si>
  <si>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</si>
  <si>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</si>
  <si>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</si>
  <si>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</si>
  <si>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</si>
  <si>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</si>
  <si>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</si>
  <si>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</si>
  <si>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</si>
  <si>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</si>
  <si>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</si>
  <si>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</si>
  <si>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</si>
  <si>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</si>
  <si>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</si>
  <si>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</si>
  <si>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</si>
  <si>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</si>
  <si>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</si>
  <si>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</si>
  <si>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</si>
  <si>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</si>
  <si>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</si>
  <si>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</si>
  <si>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</si>
  <si>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</si>
  <si>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</si>
  <si>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</si>
  <si>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</si>
  <si>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</si>
  <si>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</si>
  <si>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</si>
  <si>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</si>
  <si>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</si>
  <si>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</si>
  <si>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</si>
  <si>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</si>
  <si>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</si>
  <si>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</si>
  <si>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</si>
  <si>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</si>
  <si>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</si>
  <si>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</si>
  <si>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</si>
  <si>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</si>
  <si>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</si>
  <si>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</si>
  <si>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</si>
  <si>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</si>
  <si>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</si>
  <si>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</si>
  <si>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</si>
  <si>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</si>
  <si>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</si>
  <si>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</si>
  <si>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</si>
  <si>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</si>
  <si>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</si>
  <si>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</si>
  <si>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</si>
  <si>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</si>
  <si>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</si>
  <si>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</si>
  <si>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</si>
  <si>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</si>
  <si>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</si>
  <si>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</si>
  <si>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</si>
  <si>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</si>
  <si>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</si>
  <si>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</si>
  <si>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</si>
  <si>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</si>
  <si>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</si>
  <si>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</si>
  <si>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</si>
  <si>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</si>
  <si>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</si>
  <si>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</si>
  <si>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</si>
  <si>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</si>
  <si>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</si>
  <si>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</si>
  <si>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</si>
  <si>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</si>
  <si>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</si>
  <si>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</si>
  <si>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</si>
  <si>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</si>
  <si>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</si>
  <si>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</si>
  <si>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</si>
  <si>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</si>
  <si>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</si>
  <si>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</si>
  <si>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</si>
  <si>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</si>
  <si>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</si>
  <si>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</si>
  <si>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</si>
  <si>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</si>
  <si>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</si>
  <si>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</si>
  <si>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</si>
  <si>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</si>
  <si>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</si>
  <si>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</si>
  <si>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</si>
  <si>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</si>
  <si>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</si>
  <si>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</si>
  <si>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</si>
  <si>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</si>
  <si>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</si>
  <si>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</si>
  <si>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</si>
  <si>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</si>
  <si>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</si>
  <si>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</si>
  <si>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</si>
  <si>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</si>
  <si>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</si>
  <si>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</si>
  <si>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</si>
  <si>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</si>
  <si>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</si>
  <si>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</si>
  <si>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</si>
  <si>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</si>
  <si>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</si>
  <si>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</si>
  <si>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</si>
  <si>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</si>
  <si>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</si>
  <si>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</si>
  <si>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</si>
  <si>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</si>
  <si>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</si>
  <si>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</si>
  <si>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</si>
  <si>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</si>
  <si>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</si>
  <si>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</si>
  <si>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</si>
  <si>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</si>
  <si>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</si>
  <si>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</si>
  <si>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</si>
  <si>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</si>
  <si>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</si>
  <si>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</si>
  <si>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</si>
  <si>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</si>
  <si>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</si>
  <si>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</si>
  <si>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</si>
  <si>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</si>
  <si>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</si>
  <si>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</si>
  <si>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</si>
  <si>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</si>
  <si>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</si>
  <si>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</si>
  <si>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</si>
  <si>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</si>
  <si>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</si>
  <si>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</si>
  <si>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</si>
  <si>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</si>
  <si>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</si>
  <si>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</si>
  <si>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</si>
  <si>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</si>
  <si>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</si>
  <si>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</si>
  <si>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</si>
  <si>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</si>
  <si>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</si>
  <si>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</si>
  <si>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</si>
  <si>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</si>
  <si>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</si>
  <si>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</si>
  <si>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</si>
  <si>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</si>
  <si>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</si>
  <si>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</si>
  <si>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</si>
  <si>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</si>
  <si>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</si>
  <si>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</si>
  <si>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</si>
  <si>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</si>
  <si>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</si>
  <si>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</si>
  <si>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</si>
  <si>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</si>
  <si>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</si>
  <si>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</si>
  <si>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</si>
  <si>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</si>
  <si>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</si>
  <si>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</si>
  <si>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</si>
  <si>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</si>
  <si>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</si>
  <si>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</si>
  <si>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</si>
  <si>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</si>
  <si>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</si>
  <si>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</si>
  <si>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</si>
  <si>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</si>
  <si>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</si>
  <si>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</si>
  <si>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</si>
  <si>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</si>
  <si>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</si>
  <si>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</si>
  <si>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</si>
  <si>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</si>
  <si>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</si>
  <si>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</si>
  <si>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</si>
  <si>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</si>
  <si>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</si>
  <si>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</si>
  <si>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</si>
  <si>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</si>
  <si>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</si>
  <si>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</si>
  <si>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</si>
  <si>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</si>
  <si>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</si>
  <si>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</si>
  <si>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</si>
  <si>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</si>
  <si>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</si>
  <si>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</si>
  <si>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</si>
  <si>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</si>
  <si>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</si>
  <si>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</si>
  <si>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</si>
  <si>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</si>
  <si>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</si>
  <si>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</si>
  <si>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</si>
  <si>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</si>
  <si>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</si>
  <si>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</si>
  <si>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</si>
  <si>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</si>
  <si>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</si>
  <si>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</si>
  <si>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</si>
  <si>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</si>
  <si>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</si>
  <si>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</si>
  <si>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</si>
  <si>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</si>
  <si>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</si>
  <si>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</si>
  <si>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</si>
  <si>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</si>
  <si>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</si>
  <si>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</si>
  <si>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</si>
  <si>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</si>
  <si>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</si>
  <si>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</si>
  <si>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</si>
  <si>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</si>
  <si>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</si>
  <si>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</si>
  <si>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</si>
  <si>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</si>
  <si>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</si>
  <si>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</si>
  <si>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</si>
  <si>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</si>
  <si>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</si>
  <si>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</si>
  <si>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</si>
  <si>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</si>
  <si>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</si>
  <si>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</si>
  <si>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</si>
  <si>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</si>
  <si>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</si>
  <si>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</si>
  <si>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</si>
  <si>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</si>
  <si>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</si>
  <si>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</si>
  <si>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</si>
  <si>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</si>
  <si>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</si>
  <si>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</si>
  <si>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</si>
  <si>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</si>
  <si>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</si>
  <si>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</si>
  <si>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</si>
  <si>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</si>
  <si>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</si>
  <si>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</si>
  <si>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</si>
  <si>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</si>
  <si>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</si>
  <si>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</si>
  <si>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</si>
  <si>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</si>
  <si>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</si>
  <si>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</si>
  <si>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</si>
  <si>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</si>
  <si>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</si>
  <si>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</si>
  <si>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</si>
  <si>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</si>
  <si>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</si>
  <si>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</si>
  <si>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</si>
  <si>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</si>
  <si>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</si>
  <si>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</si>
  <si>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</si>
  <si>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</si>
  <si>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</si>
  <si>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</si>
  <si>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</si>
  <si>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</si>
  <si>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</si>
  <si>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</si>
  <si>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</si>
  <si>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</si>
  <si>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</si>
  <si>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</si>
  <si>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</si>
  <si>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</si>
  <si>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</si>
  <si>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</si>
  <si>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</si>
  <si>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</si>
  <si>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</si>
  <si>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</si>
  <si>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</si>
  <si>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</si>
  <si>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</si>
  <si>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</si>
  <si>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</si>
  <si>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</si>
  <si>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</si>
  <si>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</si>
  <si>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</si>
  <si>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</si>
  <si>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</si>
  <si>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</si>
  <si>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</si>
  <si>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</si>
  <si>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</si>
  <si>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</si>
  <si>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</si>
  <si>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</si>
  <si>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</si>
  <si>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</si>
  <si>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</si>
  <si>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</si>
  <si>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</si>
  <si>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</si>
  <si>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</si>
  <si>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</si>
  <si>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</si>
  <si>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</si>
  <si>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</si>
  <si>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</si>
  <si>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</si>
  <si>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</si>
  <si>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</si>
  <si>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</si>
  <si>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</si>
  <si>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</si>
  <si>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</si>
  <si>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</si>
  <si>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</si>
  <si>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</si>
  <si>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</si>
  <si>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</si>
  <si>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</si>
  <si>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</si>
  <si>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</si>
  <si>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</si>
  <si>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</si>
  <si>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</si>
  <si>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</si>
  <si>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</si>
  <si>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</si>
  <si>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</si>
  <si>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</si>
  <si>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</si>
  <si>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</si>
  <si>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</si>
  <si>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</si>
  <si>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</si>
  <si>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</si>
  <si>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</si>
  <si>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</si>
  <si>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</si>
  <si>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</si>
  <si>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</si>
  <si>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</si>
  <si>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</si>
  <si>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</si>
  <si>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</si>
  <si>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</si>
  <si>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</si>
  <si>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</si>
  <si>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</si>
  <si>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</si>
  <si>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</si>
  <si>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</si>
  <si>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</si>
  <si>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</si>
  <si>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</si>
  <si>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</si>
  <si>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</si>
  <si>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</si>
  <si>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</si>
  <si>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</si>
  <si>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</si>
  <si>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</si>
  <si>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</si>
  <si>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</si>
  <si>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</si>
  <si>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</si>
  <si>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</si>
  <si>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</si>
  <si>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</si>
  <si>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</si>
  <si>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</si>
  <si>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</si>
  <si>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</si>
  <si>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</si>
  <si>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</si>
  <si>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</si>
  <si>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</si>
  <si>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</si>
  <si>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</si>
  <si>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</si>
  <si>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</si>
  <si>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</si>
  <si>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</si>
  <si>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</si>
  <si>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</si>
  <si>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</si>
  <si>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</si>
  <si>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</si>
  <si>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</si>
  <si>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</si>
  <si>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</si>
  <si>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</si>
  <si>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</si>
  <si>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</si>
  <si>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</si>
  <si>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</si>
  <si>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</si>
  <si>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</si>
  <si>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</si>
  <si>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</si>
  <si>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</si>
  <si>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</si>
  <si>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</si>
  <si>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</si>
  <si>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</si>
  <si>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</si>
  <si>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</si>
  <si>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</si>
  <si>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</si>
  <si>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</si>
  <si>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</si>
  <si>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</si>
  <si>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</si>
  <si>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</si>
  <si>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</si>
  <si>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</si>
  <si>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</si>
  <si>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</si>
  <si>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</si>
  <si>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</si>
  <si>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</si>
  <si>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</si>
  <si>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</si>
  <si>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</si>
  <si>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</si>
  <si>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</si>
  <si>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</si>
  <si>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</si>
  <si>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</si>
  <si>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</si>
  <si>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</si>
  <si>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</si>
  <si>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</si>
  <si>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</si>
  <si>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</si>
  <si>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</si>
  <si>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</si>
  <si>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</si>
  <si>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</si>
  <si>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</si>
  <si>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</si>
  <si>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</si>
  <si>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</si>
  <si>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</si>
  <si>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</si>
  <si>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</si>
  <si>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</si>
  <si>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</si>
  <si>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</si>
  <si>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</si>
  <si>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</si>
  <si>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</si>
  <si>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</si>
  <si>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</si>
  <si>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</si>
  <si>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</si>
  <si>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</si>
  <si>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</si>
  <si>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</si>
  <si>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</si>
  <si>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</si>
  <si>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</si>
  <si>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</si>
  <si>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</si>
  <si>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</si>
  <si>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</si>
  <si>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</si>
  <si>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</si>
  <si>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</si>
  <si>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</si>
  <si>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</si>
  <si>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</si>
  <si>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</si>
  <si>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</si>
  <si>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</si>
  <si>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</si>
  <si>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</si>
  <si>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</si>
  <si>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</si>
  <si>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</si>
  <si>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</si>
  <si>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</si>
  <si>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</si>
  <si>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</si>
  <si>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</si>
  <si>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</si>
  <si>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</si>
  <si>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</si>
  <si>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</si>
  <si>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</si>
  <si>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</si>
  <si>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</si>
  <si>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</si>
  <si>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</si>
  <si>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</si>
  <si>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</si>
  <si>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</si>
  <si>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</si>
  <si>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</si>
  <si>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</si>
  <si>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</si>
  <si>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</si>
  <si>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</si>
  <si>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</si>
  <si>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</si>
  <si>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</si>
  <si>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</si>
  <si>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</si>
  <si>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</si>
  <si>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</si>
  <si>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</si>
  <si>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</si>
  <si>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</si>
  <si>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</si>
  <si>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</si>
  <si>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</si>
  <si>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</si>
  <si>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</si>
  <si>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</si>
  <si>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</si>
  <si>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</si>
  <si>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</si>
  <si>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</si>
  <si>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</si>
  <si>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</si>
  <si>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</si>
  <si>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</si>
  <si>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</si>
  <si>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</si>
  <si>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</si>
  <si>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</si>
  <si>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</si>
  <si>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</si>
  <si>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</si>
  <si>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</si>
  <si>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</si>
  <si>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</si>
  <si>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</si>
  <si>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</si>
  <si>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</si>
  <si>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</si>
  <si>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</si>
  <si>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</si>
  <si>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</si>
  <si>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</si>
  <si>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</si>
  <si>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</si>
  <si>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</si>
  <si>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</si>
  <si>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</si>
  <si>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</si>
  <si>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</si>
  <si>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</si>
  <si>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</si>
  <si>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</si>
  <si>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</si>
  <si>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</si>
  <si>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</si>
  <si>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</si>
  <si>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</si>
  <si>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</si>
  <si>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</si>
  <si>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</si>
  <si>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</si>
  <si>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</si>
  <si>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</si>
  <si>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</si>
  <si>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</si>
  <si>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</si>
  <si>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</si>
  <si>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</si>
  <si>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</si>
  <si>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</si>
  <si>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</si>
  <si>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</si>
  <si>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</si>
  <si>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</si>
  <si>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</si>
  <si>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</si>
  <si>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</si>
  <si>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</si>
  <si>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</si>
  <si>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</si>
  <si>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</si>
  <si>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</si>
  <si>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</si>
  <si>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</si>
  <si>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</si>
  <si>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</si>
  <si>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</si>
  <si>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</si>
  <si>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</si>
  <si>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</si>
  <si>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</si>
  <si>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</si>
  <si>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</si>
  <si>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</si>
  <si>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</si>
  <si>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</si>
  <si>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</si>
  <si>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</si>
  <si>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</si>
  <si>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</si>
  <si>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</si>
  <si>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</si>
  <si>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</si>
  <si>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</si>
  <si>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</si>
  <si>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</si>
  <si>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</si>
  <si>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</si>
  <si>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</si>
  <si>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</si>
  <si>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</si>
  <si>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</si>
  <si>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</si>
  <si>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</si>
  <si>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</si>
  <si>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</si>
  <si>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</si>
  <si>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</si>
  <si>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</si>
  <si>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</si>
  <si>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</si>
  <si>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</si>
  <si>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</si>
  <si>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</si>
  <si>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</si>
  <si>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</si>
  <si>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</si>
  <si>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</si>
  <si>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</si>
  <si>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</si>
  <si>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</si>
  <si>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</si>
  <si>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</si>
  <si>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</si>
  <si>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</si>
  <si>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</si>
  <si>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</si>
  <si>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</si>
  <si>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</si>
  <si>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</si>
  <si>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</si>
  <si>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</si>
  <si>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</si>
  <si>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</si>
  <si>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</si>
  <si>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</si>
  <si>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</si>
  <si>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</si>
  <si>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</si>
  <si>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</si>
  <si>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</si>
  <si>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</si>
  <si>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</si>
  <si>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</si>
  <si>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</si>
  <si>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</si>
  <si>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</si>
  <si>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</si>
  <si>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</si>
  <si>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</si>
  <si>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</si>
  <si>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</si>
  <si>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</si>
  <si>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</si>
  <si>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</si>
  <si>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</si>
  <si>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</si>
  <si>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</si>
  <si>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</si>
  <si>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</si>
  <si>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</si>
  <si>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</si>
  <si>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</si>
  <si>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</si>
  <si>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</si>
  <si>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</si>
  <si>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</si>
  <si>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</si>
  <si>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</si>
  <si>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</si>
  <si>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</si>
  <si>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</si>
  <si>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</si>
  <si>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</si>
  <si>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</si>
  <si>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</si>
  <si>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</si>
  <si>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</si>
  <si>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</si>
  <si>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</si>
  <si>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</si>
  <si>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</si>
  <si>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</si>
  <si>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</si>
  <si>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</si>
  <si>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</si>
  <si>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</si>
  <si>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</si>
  <si>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</si>
  <si>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</si>
  <si>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</si>
  <si>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</si>
  <si>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</si>
  <si>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</si>
  <si>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</si>
  <si>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</si>
  <si>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</si>
  <si>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</si>
  <si>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</si>
  <si>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</si>
  <si>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</si>
  <si>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</si>
  <si>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</si>
  <si>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</si>
  <si>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</si>
  <si>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</si>
  <si>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</si>
  <si>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</si>
  <si>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</si>
  <si>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</si>
  <si>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</si>
  <si>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</si>
  <si>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</si>
  <si>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</si>
  <si>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</si>
  <si>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</si>
  <si>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</si>
  <si>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</si>
  <si>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</si>
  <si>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</si>
  <si>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</si>
  <si>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</si>
  <si>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</si>
  <si>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</si>
  <si>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</si>
  <si>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</si>
  <si>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</si>
  <si>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</si>
  <si>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</si>
  <si>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</si>
  <si>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</si>
  <si>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</si>
  <si>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</si>
  <si>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</si>
  <si>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</si>
  <si>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</si>
  <si>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</si>
  <si>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</si>
  <si>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</si>
  <si>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</si>
  <si>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</si>
  <si>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</si>
  <si>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</si>
  <si>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</si>
  <si>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</si>
  <si>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</si>
  <si>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</si>
  <si>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</si>
  <si>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</si>
  <si>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</si>
  <si>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</si>
  <si>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</si>
  <si>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</si>
  <si>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</si>
  <si>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</si>
  <si>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</si>
  <si>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</si>
  <si>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</si>
  <si>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</si>
  <si>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</si>
  <si>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</si>
  <si>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</si>
  <si>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</si>
  <si>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</si>
  <si>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</si>
  <si>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</si>
  <si>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</si>
  <si>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</si>
  <si>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</si>
  <si>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</si>
  <si>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</si>
  <si>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</si>
  <si>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</si>
  <si>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</si>
  <si>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</si>
  <si>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</si>
  <si>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</si>
  <si>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</si>
  <si>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</si>
  <si>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</si>
  <si>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</si>
  <si>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</si>
  <si>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</si>
  <si>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</si>
  <si>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</si>
  <si>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</si>
  <si>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</si>
  <si>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</si>
  <si>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</si>
  <si>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</si>
  <si>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</si>
  <si>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</si>
  <si>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</si>
  <si>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</si>
  <si>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</si>
  <si>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</si>
  <si>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</si>
  <si>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</si>
  <si>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</si>
  <si>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</si>
  <si>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</si>
  <si>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</si>
  <si>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</si>
  <si>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</si>
  <si>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</si>
  <si>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</si>
  <si>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</si>
  <si>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</si>
  <si>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</si>
  <si>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</si>
  <si>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</si>
  <si>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</si>
  <si>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</si>
  <si>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</si>
  <si>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</si>
  <si>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</si>
  <si>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</si>
  <si>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</si>
  <si>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</si>
  <si>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</si>
  <si>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</si>
  <si>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</si>
  <si>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</si>
  <si>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</si>
  <si>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</si>
  <si>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</si>
  <si>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</si>
  <si>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</si>
  <si>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</si>
  <si>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</si>
  <si>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</si>
  <si>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</si>
  <si>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</si>
  <si>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</si>
  <si>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</si>
  <si>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</si>
  <si>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</si>
  <si>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</si>
  <si>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</si>
  <si>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</si>
  <si>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</si>
  <si>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</si>
  <si>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</si>
  <si>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</si>
  <si>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</si>
  <si>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</si>
  <si>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</si>
  <si>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</si>
  <si>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</si>
  <si>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</si>
  <si>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</si>
  <si>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</si>
  <si>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</si>
  <si>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</si>
  <si>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</si>
  <si>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</si>
  <si>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</si>
  <si>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</si>
  <si>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</si>
  <si>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</si>
  <si>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</si>
  <si>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</si>
  <si>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</si>
  <si>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</si>
  <si>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</si>
  <si>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</si>
  <si>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</si>
  <si>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</si>
  <si>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</si>
  <si>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</si>
  <si>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</si>
  <si>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</si>
  <si>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</si>
  <si>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</si>
  <si>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</si>
  <si>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</si>
  <si>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</si>
  <si>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</si>
  <si>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</si>
  <si>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</si>
  <si>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</si>
  <si>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</si>
  <si>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</si>
  <si>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</si>
  <si>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</si>
  <si>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</si>
  <si>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</si>
  <si>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</si>
  <si>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</si>
  <si>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</si>
  <si>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</si>
  <si>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</si>
  <si>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</si>
  <si>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</si>
  <si>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</si>
  <si>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</si>
  <si>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</si>
  <si>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</si>
  <si>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</si>
  <si>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</si>
  <si>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</si>
  <si>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</si>
  <si>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</si>
  <si>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</si>
  <si>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</si>
  <si>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</si>
  <si>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</si>
  <si>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</si>
  <si>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</si>
  <si>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</si>
  <si>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</si>
  <si>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</si>
  <si>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</si>
  <si>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</si>
  <si>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</si>
  <si>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</si>
  <si>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</si>
  <si>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</si>
  <si>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</si>
  <si>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</si>
  <si>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</si>
  <si>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</si>
  <si>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</si>
  <si>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</si>
  <si>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</si>
  <si>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</si>
  <si>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</si>
  <si>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</si>
  <si>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</si>
  <si>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</si>
  <si>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</si>
  <si>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</si>
  <si>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</si>
  <si>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</si>
  <si>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</si>
  <si>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</si>
  <si>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</si>
  <si>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</si>
  <si>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</si>
  <si>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</si>
  <si>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</si>
  <si>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</si>
  <si>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</si>
  <si>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</si>
  <si>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</si>
  <si>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</si>
  <si>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</si>
  <si>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</si>
  <si>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</si>
  <si>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</si>
  <si>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</si>
  <si>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</si>
  <si>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</si>
  <si>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</si>
  <si>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</si>
  <si>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</si>
  <si>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</si>
  <si>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</si>
  <si>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</si>
  <si>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</si>
  <si>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</si>
  <si>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</si>
  <si>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</si>
  <si>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</si>
  <si>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</si>
  <si>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</si>
  <si>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</si>
  <si>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</si>
  <si>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</si>
  <si>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</si>
  <si>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</si>
  <si>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</si>
  <si>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</si>
  <si>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</si>
  <si>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</si>
  <si>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</si>
  <si>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</si>
  <si>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</si>
  <si>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</si>
  <si>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</si>
  <si>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</si>
  <si>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</si>
  <si>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</si>
  <si>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</si>
  <si>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</si>
  <si>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</si>
  <si>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</si>
  <si>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</si>
  <si>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</si>
  <si>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</si>
  <si>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</si>
  <si>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</si>
  <si>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</si>
  <si>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</si>
  <si>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</si>
  <si>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</si>
  <si>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</si>
  <si>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</si>
  <si>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</si>
  <si>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</si>
  <si>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</si>
  <si>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</si>
  <si>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</si>
  <si>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</si>
  <si>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</si>
  <si>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</si>
  <si>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</si>
  <si>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</si>
  <si>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</si>
  <si>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</si>
  <si>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</si>
  <si>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</si>
  <si>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</si>
  <si>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</si>
  <si>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</si>
  <si>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</si>
  <si>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</si>
  <si>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</si>
  <si>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</si>
  <si>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</si>
  <si>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</si>
  <si>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</si>
  <si>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</si>
  <si>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</si>
  <si>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</si>
  <si>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</si>
  <si>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</si>
  <si>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</si>
  <si>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</si>
  <si>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</si>
  <si>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</si>
  <si>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</si>
  <si>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</si>
  <si>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</si>
  <si>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</si>
  <si>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</si>
  <si>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</si>
  <si>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</si>
  <si>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</si>
  <si>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</si>
  <si>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</si>
  <si>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</si>
  <si>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</si>
  <si>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</si>
  <si>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</si>
  <si>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</si>
  <si>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</si>
  <si>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</si>
  <si>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</si>
  <si>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</si>
  <si>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</si>
  <si>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</si>
  <si>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</si>
  <si>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</si>
  <si>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</si>
  <si>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</si>
  <si>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</si>
  <si>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</si>
  <si>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</si>
  <si>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</si>
  <si>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</si>
  <si>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</si>
  <si>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</si>
  <si>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</si>
  <si>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</si>
  <si>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</si>
  <si>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</si>
  <si>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</si>
  <si>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</si>
  <si>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</si>
  <si>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</si>
  <si>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</si>
  <si>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</si>
  <si>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</si>
  <si>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</si>
  <si>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</si>
  <si>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</si>
  <si>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</si>
  <si>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</si>
  <si>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</si>
  <si>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</si>
  <si>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</si>
  <si>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</si>
  <si>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</si>
  <si>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</si>
  <si>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</si>
  <si>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</si>
  <si>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</si>
  <si>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</si>
  <si>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</si>
  <si>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</si>
  <si>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</si>
  <si>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</si>
  <si>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</si>
  <si>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</si>
  <si>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</si>
  <si>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</si>
  <si>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</si>
  <si>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</si>
  <si>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</si>
  <si>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</si>
  <si>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</si>
  <si>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</si>
  <si>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</si>
  <si>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</si>
  <si>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</si>
  <si>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</si>
  <si>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</si>
  <si>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</si>
  <si>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</si>
  <si>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</si>
  <si>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</si>
  <si>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</si>
  <si>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</si>
  <si>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</si>
  <si>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</si>
  <si>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</si>
  <si>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</si>
  <si>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</si>
  <si>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</si>
  <si>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</si>
  <si>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</si>
  <si>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</si>
  <si>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</si>
  <si>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</si>
  <si>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</si>
  <si>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</si>
  <si>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</si>
  <si>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</si>
  <si>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</si>
  <si>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</si>
  <si>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</si>
  <si>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</si>
  <si>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</si>
  <si>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</si>
  <si>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</si>
  <si>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</si>
  <si>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</si>
  <si>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</si>
  <si>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</si>
  <si>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</si>
  <si>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</si>
  <si>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</si>
  <si>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</si>
  <si>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</si>
  <si>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</si>
  <si>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</si>
  <si>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</si>
  <si>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</si>
  <si>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</si>
  <si>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</si>
  <si>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</si>
  <si>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</si>
  <si>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</si>
  <si>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</si>
  <si>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</si>
  <si>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</si>
  <si>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</si>
  <si>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</si>
  <si>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</si>
  <si>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</si>
  <si>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</si>
  <si>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</si>
  <si>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</si>
  <si>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</si>
  <si>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</si>
  <si>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</si>
  <si>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</si>
  <si>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</si>
  <si>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</si>
  <si>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</si>
  <si>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</si>
  <si>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</si>
  <si>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</si>
  <si>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</si>
  <si>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</si>
  <si>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</si>
  <si>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</si>
  <si>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</si>
  <si>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</si>
  <si>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</si>
  <si>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</si>
  <si>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</si>
  <si>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</si>
  <si>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</si>
  <si>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</si>
  <si>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</si>
  <si>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</si>
  <si>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</si>
  <si>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</si>
  <si>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</si>
  <si>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</si>
  <si>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</si>
  <si>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</si>
  <si>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</si>
  <si>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</si>
  <si>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</si>
  <si>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</si>
  <si>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</si>
  <si>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</si>
  <si>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</si>
  <si>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</si>
  <si>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</si>
  <si>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</si>
  <si>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</si>
  <si>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</si>
  <si>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</si>
  <si>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</si>
  <si>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</si>
  <si>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</si>
  <si>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</si>
  <si>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</si>
  <si>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</si>
  <si>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</si>
  <si>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</si>
  <si>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</si>
  <si>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</si>
  <si>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</si>
  <si>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</si>
  <si>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</si>
  <si>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</si>
  <si>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</si>
  <si>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</si>
  <si>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</si>
  <si>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</si>
  <si>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</si>
  <si>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</si>
  <si>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</si>
  <si>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</si>
  <si>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</si>
  <si>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</si>
  <si>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</si>
  <si>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</si>
  <si>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</si>
  <si>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</si>
  <si>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</si>
  <si>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</si>
  <si>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</si>
  <si>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</si>
  <si>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</si>
  <si>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</si>
  <si>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</si>
  <si>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</si>
  <si>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</si>
  <si>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</si>
  <si>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</si>
  <si>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</si>
  <si>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</si>
  <si>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</si>
  <si>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</si>
  <si>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</si>
  <si>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</si>
  <si>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</si>
  <si>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</si>
  <si>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</si>
  <si>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</si>
  <si>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</si>
  <si>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</si>
  <si>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</si>
  <si>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</si>
  <si>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</si>
  <si>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</si>
  <si>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</si>
  <si>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</si>
  <si>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</si>
  <si>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</si>
  <si>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</si>
  <si>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</si>
  <si>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</si>
  <si>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</si>
  <si>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</si>
  <si>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</si>
  <si>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</si>
  <si>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</si>
  <si>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</si>
  <si>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</si>
  <si>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</si>
  <si>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</si>
  <si>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</si>
  <si>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</si>
  <si>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</si>
  <si>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</si>
  <si>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</si>
  <si>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</si>
  <si>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</si>
  <si>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</si>
  <si>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</si>
  <si>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</si>
  <si>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</si>
  <si>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</si>
  <si>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</si>
  <si>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</si>
  <si>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</si>
  <si>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</si>
  <si>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</si>
  <si>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</si>
  <si>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</si>
  <si>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</si>
  <si>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</si>
  <si>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</si>
  <si>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</si>
  <si>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</si>
  <si>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</si>
  <si>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</si>
  <si>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</si>
  <si>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</si>
  <si>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</si>
  <si>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</si>
  <si>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</si>
  <si>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</si>
  <si>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</si>
  <si>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</si>
  <si>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</si>
  <si>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</si>
  <si>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</si>
  <si>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</si>
  <si>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</si>
  <si>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</si>
  <si>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</si>
  <si>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</si>
  <si>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</si>
  <si>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</si>
  <si>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</si>
  <si>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</si>
  <si>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</si>
  <si>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</si>
  <si>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</si>
  <si>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</si>
  <si>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</si>
  <si>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</si>
  <si>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</si>
  <si>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</si>
  <si>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</si>
  <si>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</si>
  <si>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</si>
  <si>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</si>
  <si>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</si>
  <si>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</si>
  <si>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</si>
  <si>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</si>
  <si>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</si>
  <si>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</si>
  <si>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</si>
  <si>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</si>
  <si>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</si>
  <si>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</si>
  <si>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</si>
  <si>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</si>
  <si>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</si>
  <si>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</si>
  <si>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</si>
  <si>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</si>
  <si>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</si>
  <si>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</si>
  <si>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</si>
  <si>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</si>
  <si>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</si>
  <si>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</si>
  <si>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</si>
  <si>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</si>
  <si>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</si>
  <si>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</si>
  <si>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</si>
  <si>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</si>
  <si>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</si>
  <si>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</si>
  <si>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</si>
  <si>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</si>
  <si>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</si>
  <si>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</si>
  <si>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</si>
  <si>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</si>
  <si>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</si>
  <si>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</si>
  <si>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</si>
  <si>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</si>
  <si>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</si>
  <si>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</si>
  <si>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</si>
  <si>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</si>
  <si>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</si>
  <si>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</si>
  <si>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</si>
  <si>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</si>
  <si>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</si>
  <si>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</si>
  <si>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</si>
  <si>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</si>
  <si>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</si>
  <si>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</si>
  <si>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</si>
  <si>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</si>
  <si>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</si>
  <si>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</si>
  <si>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</si>
  <si>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</si>
  <si>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</si>
  <si>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</si>
  <si>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</si>
  <si>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</si>
  <si>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</si>
  <si>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</si>
  <si>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</si>
  <si>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</si>
  <si>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</si>
  <si>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</si>
  <si>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</si>
  <si>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</si>
  <si>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</si>
  <si>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</si>
  <si>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</si>
  <si>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</si>
  <si>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</si>
  <si>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</si>
  <si>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</si>
  <si>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</si>
  <si>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</si>
  <si>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</si>
  <si>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</si>
  <si>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</si>
  <si>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</si>
  <si>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</si>
  <si>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</si>
  <si>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</si>
  <si>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</si>
  <si>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</si>
  <si>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</si>
  <si>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</si>
  <si>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</si>
  <si>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</si>
  <si>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</si>
  <si>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</si>
  <si>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</si>
  <si>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</si>
  <si>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</si>
  <si>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</si>
  <si>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</si>
  <si>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</si>
  <si>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</si>
  <si>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</si>
  <si>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</si>
  <si>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</si>
  <si>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</si>
  <si>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</si>
  <si>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</si>
  <si>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</si>
  <si>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</si>
  <si>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</si>
  <si>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</si>
  <si>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</si>
  <si>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</si>
  <si>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</si>
  <si>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</si>
  <si>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</si>
  <si>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</si>
  <si>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</si>
  <si>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</si>
  <si>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</si>
  <si>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</si>
  <si>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</si>
  <si>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</si>
  <si>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</si>
  <si>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</si>
  <si>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</si>
  <si>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</si>
  <si>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</si>
  <si>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</si>
  <si>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</si>
  <si>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</si>
  <si>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</si>
  <si>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</si>
  <si>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</si>
  <si>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</si>
  <si>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</si>
  <si>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</si>
  <si>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</si>
  <si>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</si>
  <si>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</si>
  <si>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</si>
  <si>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</si>
  <si>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</si>
  <si>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</si>
  <si>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</si>
  <si>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</si>
  <si>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</si>
  <si>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</si>
  <si>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</si>
  <si>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</si>
  <si>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</si>
  <si>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</si>
  <si>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</si>
  <si>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</si>
  <si>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</si>
  <si>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</si>
  <si>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</si>
  <si>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</si>
  <si>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</si>
  <si>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</si>
  <si>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</si>
  <si>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</si>
  <si>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</si>
  <si>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</si>
  <si>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</si>
  <si>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</si>
  <si>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</si>
  <si>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</si>
  <si>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</si>
  <si>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</si>
  <si>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</si>
  <si>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</si>
  <si>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</si>
  <si>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</si>
  <si>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</si>
  <si>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</si>
  <si>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</si>
  <si>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</si>
  <si>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</si>
  <si>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</si>
  <si>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</si>
  <si>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</si>
  <si>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</si>
  <si>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</si>
  <si>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</si>
  <si>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</si>
  <si>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</si>
  <si>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</si>
  <si>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</si>
  <si>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</si>
  <si>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</si>
  <si>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</si>
  <si>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</si>
  <si>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</si>
  <si>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</si>
  <si>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</si>
  <si>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</si>
  <si>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</si>
  <si>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</si>
  <si>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</si>
  <si>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</si>
  <si>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</si>
  <si>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</si>
  <si>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</si>
  <si>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</si>
  <si>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</si>
  <si>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</si>
  <si>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</si>
  <si>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</si>
  <si>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</si>
  <si>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</si>
  <si>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</si>
  <si>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</si>
  <si>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</si>
  <si>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</si>
  <si>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</si>
  <si>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</si>
  <si>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</si>
  <si>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</si>
  <si>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</si>
  <si>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</si>
  <si>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</si>
  <si>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</si>
  <si>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</si>
  <si>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</si>
  <si>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</si>
  <si>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</si>
  <si>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</si>
  <si>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</si>
  <si>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</si>
  <si>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</si>
  <si>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</si>
  <si>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</si>
  <si>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</si>
  <si>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</si>
  <si>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</si>
  <si>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</si>
  <si>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</si>
  <si>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</si>
  <si>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</si>
  <si>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</si>
  <si>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</si>
  <si>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</si>
  <si>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</si>
  <si>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</si>
  <si>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</si>
  <si>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</si>
  <si>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</si>
  <si>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</si>
  <si>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</si>
  <si>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</si>
  <si>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</si>
  <si>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</si>
  <si>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</si>
  <si>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</si>
  <si>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</si>
  <si>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</si>
  <si>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</si>
  <si>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</si>
  <si>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</si>
  <si>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</si>
  <si>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</si>
  <si>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</si>
  <si>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</si>
  <si>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</si>
  <si>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</si>
  <si>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</si>
  <si>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</si>
  <si>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</si>
  <si>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</si>
  <si>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</si>
  <si>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</si>
  <si>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</si>
  <si>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</si>
  <si>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</si>
  <si>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</si>
  <si>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</si>
  <si>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</si>
  <si>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</si>
  <si>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</si>
  <si>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</si>
  <si>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</si>
  <si>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</si>
  <si>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</si>
  <si>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</si>
  <si>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</si>
  <si>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</si>
  <si>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</si>
  <si>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</si>
  <si>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</si>
  <si>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</si>
  <si>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</si>
  <si>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</si>
  <si>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</si>
  <si>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</si>
  <si>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</si>
  <si>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</si>
  <si>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</si>
  <si>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</si>
  <si>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</si>
  <si>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</si>
  <si>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</si>
  <si>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</si>
  <si>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</si>
  <si>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</si>
  <si>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</si>
  <si>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</si>
  <si>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</si>
  <si>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</si>
  <si>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</si>
  <si>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</si>
  <si>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</si>
  <si>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</si>
  <si>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</si>
  <si>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</si>
  <si>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</si>
  <si>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</si>
  <si>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</si>
  <si>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</si>
  <si>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</si>
  <si>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</si>
  <si>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</si>
  <si>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</si>
  <si>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</si>
  <si>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</si>
  <si>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</si>
  <si>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</si>
  <si>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</si>
  <si>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</si>
  <si>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</si>
  <si>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</si>
  <si>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</si>
  <si>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</si>
  <si>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</si>
  <si>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</si>
  <si>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</si>
  <si>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</si>
  <si>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</si>
  <si>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</si>
  <si>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</si>
  <si>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</si>
  <si>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</si>
  <si>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</si>
  <si>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</si>
  <si>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</si>
  <si>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</si>
  <si>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</si>
  <si>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</si>
  <si>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</si>
  <si>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</si>
  <si>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</si>
  <si>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</si>
  <si>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</si>
  <si>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</si>
  <si>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</si>
  <si>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</si>
  <si>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</si>
  <si>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</si>
  <si>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</si>
  <si>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</si>
  <si>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</si>
  <si>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</si>
  <si>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</si>
  <si>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</si>
  <si>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</si>
  <si>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</si>
  <si>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</si>
  <si>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</si>
  <si>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</si>
  <si>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</si>
  <si>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</si>
  <si>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</si>
  <si>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</si>
  <si>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</si>
  <si>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</si>
  <si>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</si>
  <si>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</si>
  <si>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</si>
  <si>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</si>
  <si>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</si>
  <si>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</si>
  <si>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</si>
  <si>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</si>
  <si>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</si>
  <si>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</si>
  <si>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</si>
  <si>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</si>
  <si>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</si>
  <si>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</si>
  <si>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</si>
  <si>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</si>
  <si>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</si>
  <si>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</si>
  <si>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</si>
  <si>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</si>
  <si>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</si>
  <si>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</si>
  <si>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</si>
  <si>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</si>
  <si>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</si>
  <si>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</si>
  <si>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</si>
  <si>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</si>
  <si>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</si>
  <si>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</si>
  <si>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</si>
  <si>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</si>
  <si>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</si>
  <si>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</si>
  <si>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</si>
  <si>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</si>
  <si>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</si>
  <si>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</si>
  <si>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</si>
  <si>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</si>
  <si>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</si>
  <si>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</si>
  <si>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</si>
  <si>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</si>
  <si>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</si>
  <si>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</si>
  <si>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</si>
  <si>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</si>
  <si>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</si>
  <si>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</si>
  <si>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</si>
  <si>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</si>
  <si>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</si>
  <si>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</si>
  <si>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</si>
  <si>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</si>
  <si>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</si>
  <si>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</si>
  <si>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</si>
  <si>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</si>
  <si>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</si>
  <si>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</si>
  <si>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</si>
  <si>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</si>
  <si>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</si>
  <si>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</si>
  <si>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</si>
  <si>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</si>
  <si>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</si>
  <si>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</si>
  <si>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</si>
  <si>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</si>
  <si>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</si>
  <si>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</si>
  <si>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</si>
  <si>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</si>
  <si>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</si>
  <si>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</si>
  <si>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</si>
  <si>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</si>
  <si>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</si>
  <si>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</si>
  <si>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</si>
  <si>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</si>
  <si>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</si>
  <si>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</si>
  <si>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</si>
  <si>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</si>
  <si>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</si>
  <si>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</si>
  <si>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</si>
  <si>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</si>
  <si>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</si>
  <si>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</si>
  <si>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</si>
  <si>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</si>
  <si>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</si>
  <si>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</si>
  <si>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</si>
  <si>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</si>
  <si>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</si>
  <si>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</si>
  <si>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</si>
  <si>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</si>
  <si>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</si>
  <si>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</si>
  <si>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</si>
  <si>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</si>
  <si>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</si>
  <si>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</si>
  <si>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</si>
  <si>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</si>
  <si>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</si>
  <si>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</si>
  <si>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</si>
  <si>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</si>
  <si>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</si>
  <si>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</si>
  <si>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</si>
  <si>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</si>
  <si>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</si>
  <si>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</si>
  <si>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</si>
  <si>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</si>
  <si>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</si>
  <si>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</si>
  <si>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</si>
  <si>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</si>
  <si>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</si>
  <si>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</si>
  <si>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</si>
  <si>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</si>
  <si>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</si>
  <si>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</si>
  <si>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</si>
  <si>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</si>
  <si>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</si>
  <si>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</si>
  <si>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</si>
  <si>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</si>
  <si>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</si>
  <si>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</si>
  <si>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</si>
  <si>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</si>
  <si>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</si>
  <si>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</si>
  <si>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</si>
  <si>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</si>
  <si>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</si>
  <si>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</si>
  <si>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</si>
  <si>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</si>
  <si>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</si>
  <si>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</si>
  <si>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</si>
  <si>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</si>
  <si>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</si>
  <si>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</si>
  <si>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</si>
  <si>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</si>
  <si>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</si>
  <si>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</si>
  <si>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</si>
  <si>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</si>
  <si>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</si>
  <si>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</si>
  <si>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</si>
  <si>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</si>
  <si>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</si>
  <si>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</si>
  <si>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</si>
  <si>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</si>
  <si>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</si>
  <si>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</si>
  <si>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</si>
  <si>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</si>
  <si>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</si>
  <si>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</si>
  <si>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</si>
  <si>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</si>
  <si>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</si>
  <si>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</si>
  <si>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</si>
  <si>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</si>
  <si>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</si>
  <si>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</si>
  <si>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</si>
  <si>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</si>
  <si>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</si>
  <si>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</si>
  <si>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</si>
  <si>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</si>
  <si>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</si>
  <si>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</si>
  <si>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</si>
  <si>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</si>
  <si>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</si>
  <si>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</si>
  <si>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</si>
  <si>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</si>
  <si>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</si>
  <si>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</si>
  <si>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</si>
  <si>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</si>
  <si>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</si>
  <si>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</si>
  <si>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</si>
  <si>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</si>
  <si>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</si>
  <si>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</si>
  <si>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</si>
  <si>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</si>
  <si>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</si>
  <si>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</si>
  <si>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</si>
  <si>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</si>
  <si>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</si>
  <si>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</si>
  <si>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</si>
  <si>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</si>
  <si>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</si>
  <si>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</si>
  <si>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</si>
  <si>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</si>
  <si>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</si>
  <si>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</si>
  <si>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</si>
  <si>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</si>
  <si>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</si>
  <si>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</si>
  <si>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</si>
  <si>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</si>
  <si>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</si>
  <si>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</si>
  <si>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</si>
  <si>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</si>
  <si>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</si>
  <si>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</si>
  <si>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</si>
  <si>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</si>
  <si>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</si>
  <si>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</si>
  <si>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</si>
  <si>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</si>
  <si>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</si>
  <si>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</si>
  <si>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</si>
  <si>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</si>
  <si>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</si>
  <si>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</si>
  <si>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</si>
  <si>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</si>
  <si>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</si>
  <si>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</si>
  <si>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</si>
  <si>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</si>
  <si>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</si>
  <si>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</si>
  <si>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</si>
  <si>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</si>
  <si>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</si>
  <si>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</si>
  <si>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</si>
  <si>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</si>
  <si>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</si>
  <si>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</si>
  <si>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</si>
  <si>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</si>
  <si>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</si>
  <si>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</si>
  <si>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</si>
  <si>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</si>
  <si>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</si>
  <si>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</si>
  <si>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</si>
  <si>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</si>
  <si>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</si>
  <si>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</si>
  <si>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</si>
  <si>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</si>
  <si>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</si>
  <si>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</si>
  <si>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</si>
  <si>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</si>
  <si>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</si>
  <si>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</si>
  <si>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</si>
  <si>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</si>
  <si>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</si>
  <si>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</si>
  <si>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</si>
  <si>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</si>
  <si>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</si>
  <si>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</si>
  <si>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</si>
  <si>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</si>
  <si>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</si>
  <si>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</si>
  <si>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</si>
  <si>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</si>
  <si>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</si>
  <si>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</si>
  <si>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</si>
  <si>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</si>
  <si>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</si>
  <si>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</si>
  <si>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</si>
  <si>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</si>
  <si>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</si>
  <si>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</si>
  <si>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</si>
  <si>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</si>
  <si>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</si>
  <si>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</si>
  <si>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</si>
  <si>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</si>
  <si>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</si>
  <si>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</si>
  <si>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</si>
  <si>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</si>
  <si>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</si>
  <si>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</si>
  <si>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</si>
  <si>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</si>
  <si>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</si>
  <si>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</si>
  <si>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</si>
  <si>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</si>
  <si>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</si>
  <si>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</si>
  <si>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</si>
  <si>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</si>
  <si>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</si>
  <si>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</si>
  <si>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</si>
  <si>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</si>
  <si>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</si>
  <si>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</si>
  <si>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</si>
  <si>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</si>
  <si>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</si>
  <si>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</si>
  <si>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</si>
  <si>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</si>
  <si>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</si>
  <si>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</si>
  <si>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</si>
  <si>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</si>
  <si>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</si>
  <si>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</si>
  <si>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</si>
  <si>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</si>
  <si>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</si>
  <si>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</si>
  <si>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</si>
  <si>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</si>
  <si>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</si>
  <si>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</si>
  <si>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</si>
  <si>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</si>
  <si>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</si>
  <si>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</si>
  <si>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</si>
  <si>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</si>
  <si>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</si>
  <si>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</si>
  <si>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</si>
  <si>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</si>
  <si>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</si>
  <si>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</si>
  <si>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</si>
  <si>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</si>
  <si>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</si>
  <si>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</si>
  <si>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</si>
  <si>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</si>
  <si>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</si>
  <si>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</si>
  <si>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</si>
  <si>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</si>
  <si>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</si>
  <si>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</si>
  <si>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</si>
  <si>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</si>
  <si>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</si>
  <si>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</si>
  <si>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</si>
  <si>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</si>
  <si>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</si>
  <si>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</si>
  <si>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</si>
  <si>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</si>
  <si>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</si>
  <si>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</si>
  <si>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</si>
  <si>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</si>
  <si>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</si>
  <si>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</si>
  <si>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</si>
  <si>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</si>
  <si>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</si>
  <si>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</si>
  <si>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</si>
  <si>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</si>
  <si>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</si>
  <si>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</si>
  <si>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</si>
  <si>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</si>
  <si>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</si>
  <si>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</si>
  <si>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</si>
  <si>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</si>
  <si>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</si>
  <si>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</si>
  <si>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</si>
  <si>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</si>
  <si>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</si>
  <si>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</si>
  <si>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</si>
  <si>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</si>
  <si>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</si>
  <si>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</si>
  <si>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</si>
  <si>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</si>
  <si>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</si>
  <si>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</si>
  <si>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</si>
  <si>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</si>
  <si>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</si>
  <si>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</si>
  <si>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</si>
  <si>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</si>
  <si>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</si>
  <si>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</si>
  <si>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</si>
  <si>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</si>
  <si>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</si>
  <si>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</si>
  <si>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</si>
  <si>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</si>
  <si>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</si>
  <si>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</si>
  <si>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</si>
  <si>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</si>
  <si>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</si>
  <si>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</si>
  <si>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</si>
  <si>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</si>
  <si>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</si>
  <si>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</si>
  <si>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</si>
  <si>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</si>
  <si>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</si>
  <si>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</si>
  <si>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</si>
  <si>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</si>
  <si>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</si>
  <si>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</si>
  <si>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</si>
  <si>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</si>
  <si>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</si>
  <si>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</si>
  <si>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</si>
  <si>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</si>
  <si>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</si>
  <si>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</si>
  <si>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</si>
  <si>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</si>
  <si>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</si>
  <si>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</si>
  <si>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</si>
  <si>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</si>
  <si>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</si>
  <si>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</si>
  <si>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</si>
  <si>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</si>
  <si>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</si>
  <si>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</si>
  <si>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</si>
  <si>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</si>
  <si>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</si>
  <si>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</si>
  <si>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</si>
  <si>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</si>
  <si>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</si>
  <si>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</si>
  <si>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</si>
  <si>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</si>
  <si>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</si>
  <si>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</si>
  <si>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</si>
  <si>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</si>
  <si>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</si>
  <si>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</si>
  <si>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</si>
  <si>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</si>
  <si>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</si>
  <si>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</si>
  <si>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</si>
  <si>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</si>
  <si>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</si>
  <si>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</si>
  <si>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</si>
  <si>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</si>
  <si>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</si>
  <si>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</si>
  <si>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</si>
  <si>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</si>
  <si>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</si>
  <si>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</si>
  <si>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</si>
  <si>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</si>
  <si>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</si>
  <si>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</si>
  <si>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</si>
  <si>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</si>
  <si>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</si>
  <si>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</si>
  <si>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</si>
  <si>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</si>
  <si>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</si>
  <si>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</si>
  <si>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</si>
  <si>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</si>
  <si>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</si>
  <si>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</si>
  <si>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</si>
  <si>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</si>
  <si>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</si>
  <si>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</si>
  <si>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</si>
  <si>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</si>
  <si>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</si>
  <si>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</si>
  <si>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</si>
  <si>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</si>
  <si>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</si>
  <si>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</si>
  <si>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</si>
  <si>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</si>
  <si>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</si>
  <si>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</si>
  <si>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</si>
  <si>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</si>
  <si>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</si>
  <si>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</si>
  <si>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</si>
  <si>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</si>
  <si>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</si>
  <si>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</si>
  <si>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</si>
  <si>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</si>
  <si>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</si>
  <si>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</si>
  <si>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</si>
  <si>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</si>
  <si>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</si>
  <si>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</si>
  <si>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</si>
  <si>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</si>
  <si>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</si>
  <si>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</si>
  <si>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</si>
  <si>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</si>
  <si>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</si>
  <si>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</si>
  <si>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</si>
  <si>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</si>
  <si>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</si>
  <si>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</si>
  <si>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</si>
  <si>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</si>
  <si>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</si>
  <si>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</si>
  <si>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</si>
  <si>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</si>
  <si>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</si>
  <si>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</si>
  <si>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</si>
  <si>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</si>
  <si>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</si>
  <si>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</si>
  <si>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</si>
  <si>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</si>
  <si>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</si>
  <si>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</si>
  <si>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</si>
  <si>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</si>
  <si>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</si>
  <si>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</si>
  <si>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</si>
  <si>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</si>
  <si>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</si>
  <si>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</si>
  <si>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</si>
  <si>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</si>
  <si>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</si>
  <si>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</si>
  <si>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</si>
  <si>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</si>
  <si>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</si>
  <si>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</si>
  <si>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</si>
  <si>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</si>
  <si>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</si>
  <si>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</si>
  <si>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</si>
  <si>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</si>
  <si>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</si>
  <si>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</si>
  <si>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</si>
  <si>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</si>
  <si>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</si>
  <si>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</si>
  <si>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</si>
  <si>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</si>
  <si>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</si>
  <si>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</si>
  <si>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</si>
  <si>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</si>
  <si>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</si>
  <si>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</si>
  <si>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</si>
  <si>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</si>
  <si>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</si>
  <si>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</si>
  <si>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</si>
  <si>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</si>
  <si>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</si>
  <si>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</si>
  <si>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</si>
  <si>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</si>
  <si>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</si>
  <si>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</si>
  <si>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</si>
  <si>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</si>
  <si>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</si>
  <si>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</si>
  <si>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</si>
  <si>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</si>
  <si>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</si>
  <si>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</si>
  <si>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</si>
  <si>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</si>
  <si>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</si>
  <si>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</si>
  <si>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</si>
  <si>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</si>
  <si>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</si>
  <si>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</si>
  <si>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</si>
  <si>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</si>
  <si>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</si>
  <si>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</si>
  <si>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</si>
  <si>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</si>
  <si>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</si>
  <si>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</si>
  <si>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</si>
  <si>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</si>
  <si>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</si>
  <si>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</si>
  <si>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</si>
  <si>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</si>
  <si>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</si>
  <si>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</si>
  <si>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</si>
  <si>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</si>
  <si>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</si>
  <si>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</si>
  <si>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</si>
  <si>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</si>
  <si>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</si>
  <si>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</si>
  <si>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</si>
  <si>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</si>
  <si>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</si>
  <si>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</si>
  <si>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</si>
  <si>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</si>
  <si>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</si>
  <si>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</si>
  <si>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</si>
  <si>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</si>
  <si>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</si>
  <si>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</si>
  <si>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</si>
  <si>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</si>
  <si>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</si>
  <si>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</si>
  <si>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</si>
  <si>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</si>
  <si>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</si>
  <si>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</si>
  <si>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</si>
  <si>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</si>
  <si>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</si>
  <si>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</si>
  <si>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</si>
  <si>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</si>
  <si>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</si>
  <si>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</si>
  <si>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</si>
  <si>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</si>
  <si>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</si>
  <si>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</si>
  <si>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</si>
  <si>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</si>
  <si>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</si>
  <si>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</si>
  <si>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</si>
  <si>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</si>
  <si>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</si>
  <si>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</si>
  <si>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</si>
  <si>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</si>
  <si>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</si>
  <si>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</si>
  <si>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</si>
  <si>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</si>
  <si>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</si>
  <si>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</si>
  <si>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</si>
  <si>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</si>
  <si>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</si>
  <si>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</si>
  <si>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</si>
  <si>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</si>
  <si>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</si>
  <si>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</si>
  <si>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</si>
  <si>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</si>
  <si>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</si>
  <si>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</si>
  <si>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</si>
  <si>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</si>
  <si>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</si>
  <si>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</si>
  <si>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</si>
  <si>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</si>
  <si>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</si>
  <si>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</si>
  <si>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</si>
  <si>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</si>
  <si>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</si>
  <si>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</si>
  <si>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</si>
  <si>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</si>
  <si>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</si>
  <si>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</si>
  <si>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</si>
  <si>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</si>
  <si>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</si>
  <si>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</si>
  <si>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</si>
  <si>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</si>
  <si>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</si>
  <si>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</si>
  <si>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</si>
  <si>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</si>
  <si>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</si>
  <si>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</si>
  <si>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</si>
  <si>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</si>
  <si>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</si>
  <si>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</si>
  <si>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</si>
  <si>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</si>
  <si>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</si>
  <si>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</si>
  <si>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</si>
  <si>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</si>
  <si>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</si>
  <si>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</si>
  <si>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</si>
  <si>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</si>
  <si>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</si>
  <si>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</si>
  <si>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</si>
  <si>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</si>
  <si>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</si>
  <si>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</si>
  <si>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</si>
  <si>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</si>
  <si>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</si>
  <si>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</si>
  <si>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</si>
  <si>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</si>
  <si>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</si>
  <si>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</si>
  <si>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</si>
  <si>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</si>
  <si>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</si>
  <si>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</si>
  <si>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</si>
  <si>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</si>
  <si>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</si>
  <si>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</si>
  <si>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</si>
  <si>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</si>
  <si>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</si>
  <si>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</si>
  <si>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</si>
  <si>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</si>
  <si>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</si>
  <si>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</si>
  <si>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</si>
  <si>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</si>
  <si>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</si>
  <si>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</si>
  <si>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</si>
  <si>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</si>
  <si>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</si>
  <si>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</si>
  <si>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</si>
  <si>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</si>
  <si>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</si>
  <si>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</si>
  <si>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</si>
  <si>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</si>
  <si>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</si>
  <si>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</si>
  <si>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</si>
  <si>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</si>
  <si>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</si>
  <si>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</si>
  <si>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</si>
  <si>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</si>
  <si>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</si>
  <si>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</si>
  <si>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</si>
  <si>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</si>
  <si>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</si>
  <si>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</si>
  <si>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</si>
  <si>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</si>
  <si>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</si>
  <si>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</si>
  <si>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</si>
  <si>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</si>
  <si>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</si>
  <si>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</si>
  <si>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</si>
  <si>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</si>
  <si>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</si>
  <si>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</si>
  <si>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</si>
  <si>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</si>
  <si>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</si>
  <si>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</si>
  <si>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</si>
  <si>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</si>
  <si>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</si>
  <si>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</si>
  <si>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</si>
  <si>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</si>
  <si>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</si>
  <si>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</si>
  <si>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</si>
  <si>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</si>
  <si>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</si>
  <si>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</si>
  <si>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</si>
  <si>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</si>
  <si>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</si>
  <si>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</si>
  <si>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</si>
  <si>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</si>
  <si>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</si>
  <si>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</si>
  <si>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</si>
  <si>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</si>
  <si>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</si>
  <si>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</si>
  <si>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</si>
  <si>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</si>
  <si>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</si>
  <si>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</si>
  <si>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</si>
  <si>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</si>
  <si>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</si>
  <si>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</si>
  <si>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</si>
  <si>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</si>
  <si>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</si>
  <si>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</si>
  <si>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</si>
  <si>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</si>
  <si>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</si>
  <si>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</si>
  <si>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</si>
  <si>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</si>
  <si>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</si>
  <si>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</si>
  <si>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</si>
  <si>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</si>
  <si>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</si>
  <si>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</si>
  <si>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</si>
  <si>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</si>
  <si>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</si>
  <si>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</si>
  <si>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</si>
  <si>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</si>
  <si>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</si>
  <si>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</si>
  <si>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</si>
  <si>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</si>
  <si>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</si>
  <si>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</si>
  <si>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</si>
  <si>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</si>
  <si>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</si>
  <si>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</si>
  <si>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</si>
  <si>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</si>
  <si>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</si>
  <si>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</si>
  <si>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</si>
  <si>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</si>
  <si>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</si>
  <si>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</si>
  <si>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</si>
  <si>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</si>
  <si>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</si>
  <si>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</si>
  <si>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</si>
  <si>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</si>
  <si>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</si>
  <si>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</si>
  <si>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</si>
  <si>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</si>
  <si>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</si>
  <si>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</si>
  <si>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</si>
  <si>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</si>
  <si>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</si>
  <si>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</si>
  <si>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</si>
  <si>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</si>
  <si>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</si>
  <si>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</si>
  <si>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</si>
  <si>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</si>
  <si>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</si>
  <si>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</si>
  <si>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</si>
  <si>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</si>
  <si>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</si>
  <si>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</si>
  <si>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</si>
  <si>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</si>
  <si>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</si>
  <si>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</si>
  <si>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</si>
  <si>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</si>
  <si>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</si>
  <si>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</si>
  <si>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</si>
  <si>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</si>
  <si>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</si>
  <si>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</si>
  <si>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</si>
  <si>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</si>
  <si>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</si>
  <si>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</si>
  <si>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</si>
  <si>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</si>
  <si>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</si>
  <si>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</si>
  <si>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</si>
  <si>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</si>
  <si>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</si>
  <si>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</si>
  <si>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</si>
  <si>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</si>
  <si>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</si>
  <si>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</si>
  <si>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</si>
  <si>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</si>
  <si>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</si>
  <si>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</si>
  <si>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</si>
  <si>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</si>
  <si>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</si>
  <si>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</si>
  <si>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</si>
  <si>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</si>
  <si>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</si>
  <si>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</si>
  <si>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</si>
  <si>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</si>
  <si>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</si>
  <si>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</si>
  <si>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</si>
  <si>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</si>
  <si>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</si>
  <si>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</si>
  <si>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</si>
  <si>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</si>
  <si>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</si>
  <si>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</si>
  <si>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</si>
  <si>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</si>
  <si>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</si>
  <si>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</si>
  <si>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</si>
  <si>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</si>
  <si>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</si>
  <si>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</si>
  <si>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</si>
  <si>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</si>
  <si>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</si>
  <si>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</si>
  <si>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</si>
  <si>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</si>
  <si>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</si>
  <si>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</si>
  <si>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</si>
  <si>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</si>
  <si>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</si>
  <si>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</si>
  <si>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</si>
  <si>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</si>
  <si>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</si>
  <si>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</si>
  <si>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</si>
  <si>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</si>
  <si>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</si>
  <si>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</si>
  <si>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</si>
  <si>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</si>
  <si>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</si>
  <si>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</si>
  <si>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</si>
  <si>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</si>
  <si>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</si>
  <si>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</si>
  <si>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</si>
  <si>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</si>
  <si>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</si>
  <si>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</si>
  <si>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</si>
  <si>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</si>
  <si>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</si>
  <si>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</si>
  <si>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</si>
  <si>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</si>
  <si>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</si>
  <si>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</si>
  <si>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</si>
  <si>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</si>
  <si>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</si>
  <si>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</si>
  <si>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</si>
  <si>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</si>
  <si>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</si>
  <si>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</si>
  <si>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</si>
  <si>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</si>
  <si>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</si>
  <si>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</si>
  <si>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</si>
  <si>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</si>
  <si>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</si>
  <si>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</si>
  <si>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</si>
  <si>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</si>
  <si>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</si>
  <si>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</si>
  <si>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</si>
  <si>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</si>
  <si>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</si>
  <si>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</si>
  <si>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</si>
  <si>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</si>
  <si>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</si>
  <si>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</si>
  <si>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</si>
  <si>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</si>
  <si>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</si>
  <si>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</si>
  <si>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</si>
  <si>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</si>
  <si>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</si>
  <si>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</si>
  <si>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</si>
  <si>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</si>
  <si>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</si>
  <si>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</si>
  <si>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</si>
  <si>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</si>
  <si>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</si>
  <si>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</si>
  <si>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</si>
  <si>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</si>
  <si>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</si>
  <si>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</si>
  <si>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</si>
  <si>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</si>
  <si>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</si>
  <si>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</si>
  <si>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</si>
  <si>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</si>
  <si>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</si>
  <si>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</si>
  <si>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</si>
  <si>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</si>
  <si>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</si>
  <si>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</si>
  <si>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</si>
  <si>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</si>
  <si>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</si>
  <si>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</si>
  <si>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</si>
  <si>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</si>
  <si>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</si>
  <si>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</si>
  <si>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</si>
  <si>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</si>
  <si>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</si>
  <si>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</si>
  <si>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</si>
  <si>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</si>
  <si>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</si>
  <si>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</si>
  <si>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</si>
  <si>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</si>
  <si>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</si>
  <si>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</si>
  <si>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</si>
  <si>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</si>
  <si>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</si>
  <si>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</si>
  <si>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</si>
  <si>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</si>
  <si>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</si>
  <si>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</si>
  <si>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</si>
  <si>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</si>
  <si>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</si>
  <si>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</si>
  <si>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</si>
  <si>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</si>
  <si>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</si>
  <si>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</si>
  <si>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</si>
  <si>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</si>
  <si>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</si>
  <si>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</si>
  <si>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</si>
  <si>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</si>
  <si>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</si>
  <si>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</si>
  <si>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</si>
  <si>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</si>
  <si>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</si>
  <si>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</si>
  <si>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</si>
  <si>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</si>
  <si>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</si>
  <si>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</si>
  <si>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</si>
  <si>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</si>
  <si>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</si>
  <si>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</si>
  <si>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</si>
  <si>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</si>
  <si>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</si>
  <si>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</si>
  <si>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</si>
  <si>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</si>
  <si>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</si>
  <si>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</si>
  <si>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</si>
  <si>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</si>
  <si>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</si>
  <si>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</si>
  <si>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</si>
  <si>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</si>
  <si>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</si>
  <si>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</si>
  <si>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</si>
  <si>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</si>
  <si>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</si>
  <si>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</si>
  <si>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</si>
  <si>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</si>
  <si>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</si>
  <si>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</si>
  <si>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</si>
  <si>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</si>
  <si>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</si>
  <si>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</si>
  <si>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</si>
  <si>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</si>
  <si>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</si>
  <si>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</si>
  <si>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</si>
  <si>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</si>
  <si>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</si>
  <si>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</si>
  <si>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</si>
  <si>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</si>
  <si>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</si>
  <si>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</si>
  <si>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</si>
  <si>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</si>
  <si>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</si>
  <si>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</si>
  <si>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</si>
  <si>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</si>
  <si>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</si>
  <si>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</si>
  <si>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</si>
  <si>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</si>
  <si>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</si>
  <si>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</si>
  <si>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</si>
  <si>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</si>
  <si>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</si>
  <si>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</si>
  <si>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</si>
  <si>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</si>
  <si>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</si>
  <si>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</si>
  <si>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</si>
  <si>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</si>
  <si>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</si>
  <si>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</si>
  <si>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</si>
  <si>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</si>
  <si>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</si>
  <si>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</si>
  <si>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</si>
  <si>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</si>
  <si>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</si>
  <si>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</si>
  <si>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</si>
  <si>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</si>
  <si>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</si>
  <si>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</si>
  <si>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</si>
  <si>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</si>
  <si>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</si>
  <si>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</si>
  <si>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</si>
  <si>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</si>
  <si>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</si>
  <si>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</si>
  <si>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</si>
  <si>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</si>
  <si>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</si>
  <si>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</si>
  <si>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</si>
  <si>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</si>
  <si>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</si>
  <si>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</si>
  <si>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</si>
  <si>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</si>
  <si>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</si>
  <si>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</si>
  <si>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</si>
  <si>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</si>
  <si>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</si>
  <si>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</si>
  <si>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</si>
  <si>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</si>
  <si>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</si>
  <si>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</si>
  <si>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</si>
  <si>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</si>
  <si>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</si>
  <si>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</si>
  <si>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</si>
  <si>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</si>
  <si>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</si>
  <si>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</si>
  <si>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</si>
  <si>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</si>
  <si>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</si>
  <si>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</si>
  <si>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</si>
  <si>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</si>
  <si>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</si>
  <si>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</si>
  <si>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</si>
  <si>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</si>
  <si>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</si>
  <si>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</si>
  <si>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</si>
  <si>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</si>
  <si>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</si>
  <si>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</si>
  <si>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</si>
  <si>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</si>
  <si>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</si>
  <si>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</si>
  <si>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</si>
  <si>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</si>
  <si>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</si>
  <si>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</si>
  <si>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</si>
  <si>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</si>
  <si>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</si>
  <si>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</si>
  <si>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</si>
  <si>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</si>
  <si>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</si>
  <si>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</si>
  <si>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</si>
  <si>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</si>
  <si>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</si>
  <si>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</si>
  <si>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</si>
  <si>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</si>
  <si>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</si>
  <si>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</si>
  <si>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</si>
  <si>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</si>
  <si>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</si>
  <si>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</si>
  <si>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</si>
  <si>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</si>
  <si>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</si>
  <si>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</si>
  <si>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</si>
  <si>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</si>
  <si>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</si>
  <si>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</si>
  <si>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</si>
  <si>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</si>
  <si>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</si>
  <si>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</si>
  <si>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</si>
  <si>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</si>
  <si>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</si>
  <si>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</si>
  <si>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</si>
  <si>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</si>
  <si>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</si>
  <si>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</si>
  <si>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</si>
  <si>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</si>
  <si>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</si>
  <si>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</si>
  <si>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</si>
  <si>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</si>
  <si>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</si>
  <si>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</si>
  <si>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</si>
  <si>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</si>
  <si>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</si>
  <si>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</si>
  <si>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</si>
  <si>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</si>
  <si>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</si>
  <si>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</si>
  <si>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</si>
  <si>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</si>
  <si>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</si>
  <si>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</si>
  <si>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</si>
  <si>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</si>
  <si>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</si>
  <si>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</si>
  <si>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</si>
  <si>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</si>
  <si>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</si>
  <si>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</si>
  <si>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</si>
  <si>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</si>
  <si>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</si>
  <si>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</si>
  <si>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</si>
  <si>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</si>
  <si>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</si>
  <si>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</si>
  <si>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</si>
  <si>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</si>
  <si>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</si>
  <si>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</si>
  <si>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</si>
  <si>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</si>
  <si>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</si>
  <si>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</si>
  <si>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</si>
  <si>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</si>
  <si>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</si>
  <si>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</si>
  <si>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</si>
  <si>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</si>
  <si>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</si>
  <si>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</si>
  <si>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</si>
  <si>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</si>
  <si>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</si>
  <si>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</si>
  <si>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</si>
  <si>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</si>
  <si>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</si>
  <si>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</si>
  <si>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</si>
  <si>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</si>
  <si>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</si>
  <si>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</si>
  <si>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</si>
  <si>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</si>
  <si>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</si>
  <si>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</si>
  <si>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</si>
  <si>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</si>
  <si>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</si>
  <si>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</si>
  <si>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</si>
  <si>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</si>
  <si>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</si>
  <si>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</si>
  <si>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</si>
  <si>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</si>
  <si>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</si>
  <si>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</si>
  <si>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</si>
  <si>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</si>
  <si>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</si>
  <si>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</si>
  <si>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</si>
  <si>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</si>
  <si>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</si>
  <si>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</si>
  <si>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</si>
  <si>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</si>
  <si>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</si>
  <si>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</si>
  <si>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</si>
  <si>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</si>
  <si>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</si>
  <si>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</si>
  <si>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</si>
  <si>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</si>
  <si>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</si>
  <si>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</si>
  <si>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</si>
  <si>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</si>
  <si>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</si>
  <si>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</si>
  <si>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</si>
  <si>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</si>
  <si>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</si>
  <si>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</si>
  <si>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</si>
  <si>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</si>
  <si>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</si>
  <si>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</si>
  <si>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</si>
  <si>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</si>
  <si>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</si>
  <si>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</si>
  <si>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</si>
  <si>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</si>
  <si>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</si>
  <si>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</si>
  <si>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</si>
  <si>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</si>
  <si>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</si>
  <si>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</si>
  <si>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</si>
  <si>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</si>
  <si>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</si>
  <si>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</si>
  <si>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</si>
  <si>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</si>
  <si>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</si>
  <si>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</si>
  <si>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</si>
  <si>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</si>
  <si>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</si>
  <si>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</si>
  <si>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</si>
  <si>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</si>
  <si>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</si>
  <si>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</si>
  <si>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</si>
  <si>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</si>
  <si>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</si>
  <si>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</si>
  <si>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</si>
  <si>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</si>
  <si>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</si>
  <si>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</si>
  <si>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</si>
  <si>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</si>
  <si>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</si>
  <si>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</si>
  <si>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</si>
  <si>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</si>
  <si>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</si>
  <si>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</si>
  <si>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</si>
  <si>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</si>
  <si>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</si>
  <si>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</si>
  <si>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</si>
  <si>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</si>
  <si>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</si>
  <si>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</si>
  <si>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</si>
  <si>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</si>
  <si>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</si>
  <si>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</si>
  <si>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</si>
  <si>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</si>
  <si>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</si>
  <si>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</si>
  <si>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</si>
  <si>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</si>
  <si>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</si>
  <si>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</si>
  <si>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</si>
  <si>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</si>
  <si>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</si>
  <si>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</si>
  <si>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</si>
  <si>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</si>
  <si>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</si>
  <si>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</si>
  <si>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</si>
  <si>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</si>
  <si>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</si>
  <si>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</si>
  <si>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</si>
  <si>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</si>
  <si>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</si>
  <si>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</si>
  <si>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</si>
  <si>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</si>
  <si>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</si>
  <si>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</si>
  <si>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</si>
  <si>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</si>
  <si>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</si>
  <si>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</si>
  <si>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</si>
  <si>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</si>
  <si>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</si>
  <si>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</si>
  <si>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</si>
  <si>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</si>
  <si>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</si>
  <si>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</si>
  <si>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</si>
  <si>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</si>
  <si>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</si>
  <si>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</si>
  <si>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</si>
  <si>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</si>
  <si>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</si>
  <si>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</si>
  <si>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</si>
  <si>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</si>
  <si>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</si>
  <si>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</si>
  <si>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</si>
  <si>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</si>
  <si>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</si>
  <si>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</si>
  <si>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</si>
  <si>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</si>
  <si>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</si>
  <si>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</si>
  <si>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</si>
  <si>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</si>
  <si>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</si>
  <si>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</si>
  <si>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</si>
  <si>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</si>
  <si>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</si>
  <si>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</si>
  <si>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</si>
  <si>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</si>
  <si>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</si>
  <si>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</si>
  <si>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</si>
  <si>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</si>
  <si>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</si>
  <si>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</si>
  <si>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</si>
  <si>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</si>
  <si>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</si>
  <si>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</si>
  <si>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</si>
  <si>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</si>
  <si>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</si>
  <si>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</si>
  <si>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</si>
  <si>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</si>
  <si>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</si>
  <si>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</si>
  <si>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</si>
  <si>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</si>
  <si>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</si>
  <si>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</si>
  <si>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</si>
  <si>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</si>
  <si>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</si>
  <si>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</si>
  <si>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</si>
  <si>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</si>
  <si>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</si>
  <si>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</si>
  <si>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</si>
  <si>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</si>
  <si>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</si>
  <si>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</si>
  <si>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</si>
  <si>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</si>
  <si>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</si>
  <si>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</si>
  <si>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</si>
  <si>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</si>
  <si>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</si>
  <si>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</si>
  <si>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</si>
  <si>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</si>
  <si>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</si>
  <si>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</si>
  <si>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</si>
  <si>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</si>
  <si>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</si>
  <si>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</si>
  <si>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</si>
  <si>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</si>
  <si>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</si>
  <si>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</si>
  <si>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</si>
  <si>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</si>
  <si>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</si>
  <si>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</si>
  <si>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</si>
  <si>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</si>
  <si>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</si>
  <si>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</si>
  <si>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</si>
  <si>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</si>
  <si>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</si>
  <si>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</si>
  <si>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</si>
  <si>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</si>
  <si>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</si>
  <si>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</si>
  <si>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</si>
  <si>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</si>
  <si>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</si>
  <si>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</si>
  <si>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</si>
  <si>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</si>
  <si>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</si>
  <si>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</si>
  <si>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</si>
  <si>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</si>
  <si>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</si>
  <si>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</si>
  <si>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</si>
  <si>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</si>
  <si>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</si>
  <si>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</si>
  <si>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</si>
  <si>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</si>
  <si>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</si>
  <si>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</si>
  <si>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</si>
  <si>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</si>
  <si>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</si>
  <si>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</si>
  <si>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</si>
  <si>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</si>
  <si>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</si>
  <si>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</si>
  <si>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</si>
  <si>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</si>
  <si>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</si>
  <si>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</si>
  <si>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</si>
  <si>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</si>
  <si>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</si>
  <si>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</si>
  <si>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</si>
  <si>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</si>
  <si>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</si>
  <si>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</si>
  <si>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</si>
  <si>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</si>
  <si>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</si>
  <si>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</si>
  <si>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</si>
  <si>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</si>
  <si>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</si>
  <si>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</si>
  <si>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</si>
  <si>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</si>
  <si>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</si>
  <si>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</si>
  <si>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</si>
  <si>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</si>
  <si>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</si>
  <si>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</si>
  <si>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</si>
  <si>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</si>
  <si>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</si>
  <si>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</si>
  <si>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</si>
  <si>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</si>
  <si>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</si>
  <si>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</si>
  <si>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</si>
  <si>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</si>
  <si>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</si>
  <si>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</si>
  <si>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</si>
  <si>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</si>
  <si>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</si>
  <si>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</si>
  <si>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</si>
  <si>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</si>
  <si>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</si>
  <si>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</si>
  <si>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</si>
  <si>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</si>
  <si>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</si>
  <si>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</si>
  <si>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</si>
  <si>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</si>
  <si>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</si>
  <si>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</si>
  <si>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</si>
  <si>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</si>
  <si>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</si>
  <si>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</si>
  <si>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</si>
  <si>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</si>
  <si>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</si>
  <si>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</si>
  <si>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</si>
  <si>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</si>
  <si>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</si>
  <si>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</si>
  <si>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</si>
  <si>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</si>
  <si>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</si>
  <si>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</si>
  <si>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</si>
  <si>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</si>
  <si>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</si>
  <si>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</si>
  <si>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</si>
  <si>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</si>
  <si>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</si>
  <si>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</si>
  <si>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</si>
  <si>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</si>
  <si>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</si>
  <si>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</si>
  <si>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</si>
  <si>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</si>
  <si>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</si>
  <si>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</si>
  <si>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</si>
  <si>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</si>
  <si>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</si>
  <si>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</si>
  <si>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</si>
  <si>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</si>
  <si>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</si>
  <si>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</si>
  <si>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</si>
  <si>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</si>
  <si>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</si>
  <si>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</si>
  <si>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</si>
  <si>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</si>
  <si>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</si>
  <si>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</si>
  <si>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</si>
  <si>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</si>
  <si>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</si>
  <si>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</si>
  <si>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</si>
  <si>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</si>
  <si>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</si>
  <si>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</si>
  <si>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</si>
  <si>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</si>
  <si>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</si>
  <si>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</si>
  <si>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</si>
  <si>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</si>
  <si>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</si>
  <si>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</si>
  <si>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</si>
  <si>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</si>
  <si>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</si>
  <si>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</si>
  <si>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</si>
  <si>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</si>
  <si>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</si>
  <si>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</si>
  <si>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</si>
  <si>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</si>
  <si>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</si>
  <si>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</si>
  <si>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</si>
  <si>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</si>
  <si>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</si>
  <si>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</si>
  <si>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</si>
  <si>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</si>
  <si>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</si>
  <si>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</si>
  <si>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</si>
  <si>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</si>
  <si>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</si>
  <si>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</si>
  <si>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</si>
  <si>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</si>
  <si>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</si>
  <si>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</si>
  <si>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</si>
  <si>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</si>
  <si>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</si>
  <si>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</si>
  <si>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</si>
  <si>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</si>
  <si>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</si>
  <si>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</si>
  <si>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</si>
  <si>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</si>
  <si>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</si>
  <si>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</si>
  <si>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</si>
  <si>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</si>
  <si>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</si>
  <si>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</si>
  <si>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</si>
  <si>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</si>
  <si>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</si>
  <si>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</si>
  <si>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</si>
  <si>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</si>
  <si>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</si>
  <si>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</si>
  <si>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</si>
  <si>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</si>
  <si>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</si>
  <si>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</si>
  <si>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</si>
  <si>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</si>
  <si>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</si>
  <si>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</si>
  <si>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</si>
  <si>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</si>
  <si>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</si>
  <si>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</si>
  <si>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</si>
  <si>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</si>
  <si>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</si>
  <si>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</si>
  <si>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</si>
  <si>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</si>
  <si>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</si>
  <si>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</si>
  <si>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</si>
  <si>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</si>
  <si>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</si>
  <si>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</si>
  <si>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</si>
  <si>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</si>
  <si>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</si>
  <si>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</si>
  <si>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</si>
  <si>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</si>
  <si>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</si>
  <si>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</si>
  <si>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</si>
  <si>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</si>
  <si>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</si>
  <si>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</si>
  <si>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</si>
  <si>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</si>
  <si>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</si>
  <si>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</si>
  <si>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</si>
  <si>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</si>
  <si>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</si>
  <si>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</si>
  <si>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</si>
  <si>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</si>
  <si>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</si>
  <si>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</si>
  <si>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</si>
  <si>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</si>
  <si>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</si>
  <si>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</si>
  <si>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</si>
  <si>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</si>
  <si>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</si>
  <si>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</si>
  <si>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</si>
  <si>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</si>
  <si>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</si>
  <si>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</si>
  <si>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</si>
  <si>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</si>
  <si>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</si>
  <si>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</si>
  <si>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</si>
  <si>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</si>
  <si>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</si>
  <si>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</si>
  <si>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</si>
  <si>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</si>
  <si>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</si>
  <si>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</si>
  <si>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</si>
  <si>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</si>
  <si>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</si>
  <si>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</si>
  <si>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</si>
  <si>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</si>
  <si>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</si>
  <si>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</si>
  <si>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</si>
  <si>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</si>
  <si>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</si>
  <si>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</si>
  <si>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</si>
  <si>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</si>
  <si>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</si>
  <si>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</si>
  <si>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</si>
  <si>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</si>
  <si>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</si>
  <si>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</si>
  <si>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</si>
  <si>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</si>
  <si>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</si>
  <si>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</si>
  <si>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</si>
  <si>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</si>
  <si>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</si>
  <si>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</si>
  <si>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</si>
  <si>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</si>
  <si>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</si>
  <si>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</si>
  <si>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</si>
  <si>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</si>
  <si>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</si>
  <si>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</si>
  <si>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</si>
  <si>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</si>
  <si>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</si>
  <si>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</si>
  <si>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</si>
  <si>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</si>
  <si>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</si>
  <si>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</si>
  <si>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</si>
  <si>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</si>
  <si>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</si>
  <si>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</si>
  <si>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</si>
  <si>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</si>
  <si>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</si>
  <si>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</si>
  <si>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</si>
  <si>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</si>
  <si>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</si>
  <si>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</si>
  <si>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</si>
  <si>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</si>
  <si>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</si>
  <si>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</si>
  <si>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</si>
  <si>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</si>
  <si>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</si>
  <si>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</si>
  <si>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</si>
  <si>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</si>
  <si>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</si>
  <si>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</si>
  <si>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</si>
  <si>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</si>
  <si>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</si>
  <si>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</si>
  <si>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</si>
  <si>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</si>
  <si>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</si>
  <si>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</si>
  <si>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</si>
  <si>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</si>
  <si>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</si>
  <si>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</si>
  <si>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</si>
  <si>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</si>
  <si>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</si>
  <si>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</si>
  <si>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</si>
  <si>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</si>
  <si>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</si>
  <si>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</si>
  <si>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</si>
  <si>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</si>
  <si>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</si>
  <si>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</si>
  <si>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</si>
  <si>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</si>
  <si>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</si>
  <si>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</si>
  <si>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</si>
  <si>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</si>
  <si>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</si>
  <si>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</si>
  <si>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</si>
  <si>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</si>
  <si>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</si>
  <si>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</si>
  <si>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</si>
  <si>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</si>
  <si>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</si>
  <si>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</si>
  <si>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</si>
  <si>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</si>
  <si>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</si>
  <si>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</si>
  <si>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</si>
  <si>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</si>
  <si>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</si>
  <si>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</si>
  <si>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</si>
  <si>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</si>
  <si>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</si>
  <si>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</si>
  <si>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</si>
  <si>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</si>
  <si>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</si>
  <si>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</si>
  <si>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</si>
  <si>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</si>
  <si>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</si>
  <si>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</si>
  <si>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</si>
  <si>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</si>
  <si>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</si>
  <si>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</si>
  <si>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</si>
  <si>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</si>
  <si>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</si>
  <si>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</si>
  <si>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</si>
  <si>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</si>
  <si>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</si>
  <si>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</si>
  <si>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</si>
  <si>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</si>
  <si>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</si>
  <si>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</si>
  <si>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</si>
  <si>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</si>
  <si>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</si>
  <si>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</si>
  <si>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</si>
  <si>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</si>
  <si>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</si>
  <si>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</si>
  <si>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</si>
  <si>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</si>
  <si>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</si>
  <si>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</si>
  <si>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</si>
  <si>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</si>
  <si>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</si>
  <si>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</si>
  <si>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</si>
  <si>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</si>
  <si>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</si>
  <si>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</si>
  <si>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</si>
  <si>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</si>
  <si>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</si>
  <si>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</si>
  <si>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</si>
  <si>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</si>
  <si>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</si>
  <si>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</si>
  <si>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</si>
  <si>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</si>
  <si>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</si>
  <si>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</si>
  <si>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</si>
  <si>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</si>
  <si>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</si>
  <si>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</si>
  <si>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</si>
  <si>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</si>
  <si>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</si>
  <si>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</si>
  <si>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</si>
  <si>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</si>
  <si>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</si>
  <si>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</si>
  <si>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</si>
  <si>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</si>
  <si>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</si>
  <si>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</si>
  <si>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</si>
  <si>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</si>
  <si>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</si>
  <si>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</si>
  <si>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</si>
  <si>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</si>
  <si>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</si>
  <si>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</si>
  <si>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</si>
  <si>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</si>
  <si>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</si>
  <si>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</si>
  <si>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</si>
  <si>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</si>
  <si>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</si>
  <si>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</si>
  <si>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</si>
  <si>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</si>
  <si>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</si>
  <si>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</si>
  <si>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</si>
  <si>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</si>
  <si>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</si>
  <si>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</si>
  <si>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</si>
  <si>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</si>
  <si>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</si>
  <si>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</si>
  <si>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</si>
  <si>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</si>
  <si>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</si>
  <si>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</si>
  <si>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</si>
  <si>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</si>
  <si>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</si>
  <si>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</si>
  <si>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</si>
  <si>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</si>
  <si>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</si>
  <si>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</si>
  <si>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</si>
  <si>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</si>
  <si>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</si>
  <si>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</si>
  <si>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</si>
  <si>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</si>
  <si>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</si>
  <si>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</si>
  <si>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</si>
  <si>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</si>
  <si>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</si>
  <si>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</si>
  <si>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</si>
  <si>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</si>
  <si>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</si>
  <si>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</si>
  <si>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</si>
  <si>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</si>
  <si>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</si>
  <si>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</si>
  <si>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</si>
  <si>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</si>
  <si>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</si>
  <si>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</si>
  <si>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</si>
  <si>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</si>
  <si>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</si>
  <si>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</si>
  <si>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</si>
  <si>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</si>
  <si>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</si>
  <si>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</si>
  <si>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</si>
  <si>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</si>
  <si>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</si>
  <si>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</si>
  <si>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</si>
  <si>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</si>
  <si>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</si>
  <si>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</si>
  <si>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</si>
  <si>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</si>
  <si>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</si>
  <si>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</si>
  <si>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</si>
  <si>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</si>
  <si>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</si>
  <si>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</si>
  <si>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</si>
  <si>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</si>
  <si>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</si>
  <si>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</si>
  <si>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</si>
  <si>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</si>
  <si>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</si>
  <si>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</si>
  <si>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</si>
  <si>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</si>
  <si>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</si>
  <si>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</si>
  <si>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</si>
  <si>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</si>
  <si>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</si>
  <si>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</si>
  <si>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</si>
  <si>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</si>
  <si>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</si>
  <si>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</si>
  <si>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</si>
  <si>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</si>
  <si>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</si>
  <si>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</si>
  <si>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</si>
  <si>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</si>
  <si>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</si>
  <si>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</si>
  <si>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</si>
  <si>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</si>
  <si>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</si>
  <si>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</si>
  <si>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</si>
  <si>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</si>
  <si>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</si>
  <si>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</si>
  <si>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</si>
  <si>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</si>
  <si>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</si>
  <si>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</si>
  <si>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</si>
  <si>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</si>
  <si>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</si>
  <si>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</si>
  <si>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</si>
  <si>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</si>
  <si>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</si>
  <si>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</si>
  <si>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</si>
  <si>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</si>
  <si>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</si>
  <si>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</si>
  <si>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</si>
  <si>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</si>
  <si>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</si>
  <si>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</si>
  <si>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</si>
  <si>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</si>
  <si>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</si>
  <si>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</si>
  <si>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</si>
  <si>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</si>
  <si>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</si>
  <si>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</si>
  <si>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</si>
  <si>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</si>
  <si>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</si>
  <si>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</si>
  <si>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</si>
  <si>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</si>
  <si>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</si>
  <si>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</si>
  <si>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</si>
  <si>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</si>
  <si>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</si>
  <si>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</si>
  <si>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</si>
  <si>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</si>
  <si>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</si>
  <si>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</si>
  <si>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</si>
  <si>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</si>
  <si>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</si>
  <si>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</si>
  <si>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</si>
  <si>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</si>
  <si>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</si>
  <si>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</si>
  <si>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</si>
  <si>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</si>
  <si>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</si>
  <si>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</si>
  <si>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</si>
  <si>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</si>
  <si>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</si>
  <si>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</si>
  <si>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</si>
  <si>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</si>
  <si>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</si>
  <si>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</si>
  <si>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</si>
  <si>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</si>
  <si>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</si>
  <si>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</si>
  <si>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</si>
  <si>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</si>
  <si>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</si>
  <si>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</si>
  <si>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</si>
  <si>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</si>
  <si>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</si>
  <si>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</si>
  <si>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</si>
  <si>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</si>
  <si>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</si>
  <si>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</si>
  <si>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</si>
  <si>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</si>
  <si>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</si>
  <si>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</si>
  <si>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</si>
  <si>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</si>
  <si>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</si>
  <si>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</si>
  <si>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</si>
  <si>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</si>
  <si>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</si>
  <si>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</si>
  <si>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</si>
  <si>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</si>
  <si>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</si>
  <si>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</si>
  <si>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</si>
  <si>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</si>
  <si>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</si>
  <si>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</si>
  <si>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</si>
  <si>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</si>
  <si>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</si>
  <si>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</si>
  <si>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</si>
  <si>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</si>
  <si>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</si>
  <si>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</si>
  <si>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</si>
  <si>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</si>
  <si>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</si>
  <si>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</si>
  <si>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</si>
  <si>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</si>
  <si>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</si>
  <si>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</si>
  <si>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</si>
  <si>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</si>
  <si>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</si>
  <si>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</si>
  <si>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</si>
  <si>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</si>
  <si>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</si>
  <si>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</si>
  <si>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</si>
  <si>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</si>
  <si>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</si>
  <si>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</si>
  <si>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</si>
  <si>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</si>
  <si>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</si>
  <si>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</si>
  <si>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</si>
  <si>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</si>
  <si>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</si>
  <si>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</si>
  <si>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</si>
  <si>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</si>
  <si>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</si>
  <si>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</si>
  <si>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</si>
  <si>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</si>
  <si>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</si>
  <si>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</si>
  <si>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</si>
  <si>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</si>
  <si>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</si>
  <si>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</si>
  <si>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</si>
  <si>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</si>
  <si>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</si>
  <si>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</si>
  <si>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</si>
  <si>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</si>
  <si>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</si>
  <si>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</si>
  <si>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</si>
  <si>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</si>
  <si>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</si>
  <si>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</si>
  <si>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</si>
  <si>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</si>
  <si>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</si>
  <si>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</si>
  <si>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</si>
  <si>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</si>
  <si>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</si>
  <si>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</si>
  <si>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</si>
  <si>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</si>
  <si>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</si>
  <si>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</si>
  <si>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</si>
  <si>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</si>
  <si>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</si>
  <si>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</si>
  <si>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</si>
  <si>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</si>
  <si>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</si>
  <si>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</si>
  <si>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</si>
  <si>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</si>
  <si>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</si>
  <si>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</si>
  <si>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</si>
  <si>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</si>
  <si>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</si>
  <si>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</si>
  <si>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</si>
  <si>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</si>
  <si>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</si>
  <si>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</si>
  <si>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</si>
  <si>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</si>
  <si>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</si>
  <si>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</si>
  <si>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</si>
  <si>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</si>
  <si>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</si>
  <si>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</si>
  <si>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</si>
  <si>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</si>
  <si>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</si>
  <si>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</si>
  <si>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</si>
  <si>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</si>
  <si>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</si>
  <si>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</si>
  <si>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</si>
  <si>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</si>
  <si>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</si>
  <si>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</si>
  <si>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</si>
  <si>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</si>
  <si>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</si>
  <si>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</si>
  <si>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</si>
  <si>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</si>
  <si>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</si>
  <si>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</si>
  <si>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</si>
  <si>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</si>
  <si>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</si>
  <si>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</si>
  <si>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</si>
  <si>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</si>
  <si>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</si>
  <si>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</si>
  <si>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</si>
  <si>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</si>
  <si>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</si>
  <si>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</si>
  <si>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</si>
  <si>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</si>
  <si>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</si>
  <si>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</si>
  <si>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</si>
  <si>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</si>
  <si>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</si>
  <si>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</si>
  <si>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</si>
  <si>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</si>
  <si>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</si>
  <si>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</si>
  <si>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</si>
  <si>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</si>
  <si>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</si>
  <si>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</si>
  <si>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</si>
  <si>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</si>
  <si>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</si>
  <si>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</si>
  <si>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</si>
  <si>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</si>
  <si>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</si>
  <si>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</si>
  <si>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</si>
  <si>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</si>
  <si>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</si>
  <si>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</si>
  <si>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</si>
  <si>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</si>
  <si>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</si>
  <si>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</si>
  <si>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</si>
  <si>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</si>
  <si>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</si>
  <si>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</si>
  <si>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</si>
  <si>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</si>
  <si>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</si>
  <si>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</si>
  <si>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</si>
  <si>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</si>
  <si>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</si>
  <si>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</si>
  <si>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</si>
  <si>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</si>
  <si>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</si>
  <si>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</si>
  <si>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</si>
  <si>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</si>
  <si>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</si>
  <si>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</si>
  <si>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</si>
  <si>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</si>
  <si>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</si>
  <si>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</si>
  <si>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</si>
  <si>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</si>
  <si>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</si>
  <si>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</si>
  <si>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</si>
  <si>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</si>
  <si>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</si>
  <si>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</si>
  <si>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</si>
  <si>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</si>
  <si>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</si>
  <si>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</si>
  <si>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</si>
  <si>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</si>
  <si>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</si>
  <si>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</si>
  <si>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</si>
  <si>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</si>
  <si>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</si>
  <si>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</si>
  <si>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</si>
  <si>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</si>
  <si>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</si>
  <si>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</si>
  <si>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</si>
  <si>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</si>
  <si>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</si>
  <si>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</si>
  <si>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</si>
  <si>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</si>
  <si>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</si>
  <si>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</si>
  <si>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</si>
  <si>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</si>
  <si>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</si>
  <si>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</si>
  <si>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</si>
  <si>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</si>
  <si>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</si>
  <si>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</si>
  <si>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</si>
  <si>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</si>
  <si>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</si>
  <si>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</si>
  <si>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</si>
  <si>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</si>
  <si>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</si>
  <si>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</si>
  <si>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</si>
  <si>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</si>
  <si>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</si>
  <si>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</si>
  <si>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</si>
  <si>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</si>
  <si>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</si>
  <si>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</si>
  <si>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</si>
  <si>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</si>
  <si>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</si>
  <si>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</si>
  <si>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</si>
  <si>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</si>
  <si>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</si>
  <si>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</si>
  <si>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</si>
  <si>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</si>
  <si>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</si>
  <si>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</si>
  <si>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</si>
  <si>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</si>
  <si>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</si>
  <si>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</si>
  <si>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</si>
  <si>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</si>
  <si>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</si>
  <si>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</si>
  <si>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</si>
  <si>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</si>
  <si>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</si>
  <si>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</si>
  <si>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</si>
  <si>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</si>
  <si>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</si>
  <si>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</si>
  <si>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</si>
  <si>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</si>
  <si>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</si>
  <si>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</si>
  <si>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</si>
  <si>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</si>
  <si>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</si>
  <si>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</si>
  <si>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</si>
  <si>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</si>
  <si>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</si>
  <si>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</si>
  <si>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</si>
  <si>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</si>
  <si>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</si>
  <si>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</si>
  <si>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</si>
  <si>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</si>
  <si>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</si>
  <si>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</si>
  <si>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</si>
  <si>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</si>
  <si>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</si>
  <si>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</si>
  <si>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</si>
  <si>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</si>
  <si>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</si>
  <si>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</si>
  <si>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</si>
  <si>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</si>
  <si>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</si>
  <si>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</si>
  <si>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</si>
  <si>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</si>
  <si>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</si>
  <si>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</si>
  <si>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</si>
  <si>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</si>
  <si>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</si>
  <si>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</si>
  <si>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</si>
  <si>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</si>
  <si>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</si>
  <si>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</si>
  <si>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</si>
  <si>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</si>
  <si>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</si>
  <si>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</si>
  <si>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</si>
  <si>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</si>
  <si>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</si>
  <si>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</si>
  <si>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</si>
  <si>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</si>
  <si>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</si>
  <si>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</si>
  <si>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</si>
  <si>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</si>
  <si>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</si>
  <si>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</si>
  <si>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</si>
  <si>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</si>
  <si>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</si>
  <si>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</si>
  <si>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</si>
  <si>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</si>
  <si>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</si>
  <si>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</si>
  <si>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</si>
  <si>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</si>
  <si>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</si>
  <si>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</si>
  <si>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</si>
  <si>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</si>
  <si>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</si>
  <si>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</si>
  <si>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</si>
  <si>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</si>
  <si>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</si>
  <si>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</si>
  <si>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</si>
  <si>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</si>
  <si>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</si>
  <si>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</si>
  <si>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</si>
  <si>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</si>
  <si>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</si>
  <si>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</si>
  <si>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</si>
  <si>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</si>
  <si>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</si>
  <si>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</si>
  <si>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</si>
  <si>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</si>
  <si>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</si>
  <si>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</si>
  <si>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</si>
  <si>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</si>
  <si>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</si>
  <si>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</si>
  <si>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</si>
  <si>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</si>
  <si>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</si>
  <si>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</si>
  <si>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</si>
  <si>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</si>
  <si>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</si>
  <si>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</si>
  <si>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</si>
  <si>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</si>
  <si>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</si>
  <si>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</si>
  <si>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</si>
  <si>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</si>
  <si>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</si>
  <si>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</si>
  <si>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</si>
  <si>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</si>
  <si>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</si>
  <si>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</si>
  <si>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</si>
  <si>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</si>
  <si>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</si>
  <si>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</si>
  <si>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</si>
  <si>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</si>
  <si>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</si>
  <si>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</si>
  <si>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</si>
  <si>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</si>
  <si>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</si>
  <si>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</si>
  <si>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</si>
  <si>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</si>
  <si>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</si>
  <si>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</si>
  <si>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</si>
  <si>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</si>
  <si>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</si>
  <si>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</si>
  <si>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</si>
  <si>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</si>
  <si>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</si>
  <si>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</si>
  <si>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</si>
  <si>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</si>
  <si>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</si>
  <si>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</si>
  <si>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</si>
  <si>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</si>
  <si>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</si>
  <si>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</si>
  <si>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</si>
  <si>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</si>
  <si>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</si>
  <si>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</si>
  <si>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</si>
  <si>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</si>
  <si>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</si>
  <si>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</si>
  <si>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</si>
  <si>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</si>
  <si>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</si>
  <si>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</si>
  <si>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</si>
  <si>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</si>
  <si>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</si>
  <si>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</si>
  <si>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</si>
  <si>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</si>
  <si>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</si>
  <si>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</si>
  <si>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</si>
  <si>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</si>
  <si>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</si>
  <si>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</si>
  <si>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</si>
  <si>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</si>
  <si>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</si>
  <si>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</si>
  <si>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</si>
  <si>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</si>
  <si>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</si>
  <si>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</si>
  <si>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</si>
  <si>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</si>
  <si>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</si>
  <si>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</si>
  <si>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</si>
  <si>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</si>
  <si>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</si>
  <si>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</si>
  <si>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</si>
  <si>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</si>
  <si>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</si>
  <si>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</si>
  <si>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</si>
  <si>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</si>
  <si>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</si>
  <si>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</si>
  <si>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</si>
  <si>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</si>
  <si>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</si>
  <si>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</si>
  <si>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</si>
  <si>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</si>
  <si>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</si>
  <si>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</si>
  <si>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</si>
  <si>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</si>
  <si>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</si>
  <si>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</si>
  <si>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</si>
  <si>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</si>
  <si>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</si>
  <si>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</si>
  <si>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</si>
  <si>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</si>
  <si>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</si>
  <si>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</si>
  <si>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</si>
  <si>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</si>
  <si>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</si>
  <si>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</si>
  <si>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</si>
  <si>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</si>
  <si>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</si>
  <si>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</si>
  <si>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</si>
  <si>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</si>
  <si>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</si>
  <si>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</si>
  <si>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</si>
  <si>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</si>
  <si>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</si>
  <si>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</si>
  <si>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</si>
  <si>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</si>
  <si>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</si>
  <si>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</si>
  <si>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</si>
  <si>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</si>
  <si>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</si>
  <si>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</si>
  <si>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</si>
  <si>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</si>
  <si>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</si>
  <si>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</si>
  <si>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</si>
  <si>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</si>
  <si>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</si>
  <si>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</si>
  <si>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</si>
  <si>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</si>
  <si>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</si>
  <si>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</si>
  <si>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</si>
  <si>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</si>
  <si>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</si>
  <si>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</si>
  <si>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</si>
  <si>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</si>
  <si>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</si>
  <si>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</si>
  <si>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</si>
  <si>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</si>
  <si>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</si>
  <si>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</si>
  <si>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</si>
  <si>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</si>
  <si>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</si>
  <si>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</si>
  <si>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</si>
  <si>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</si>
  <si>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</si>
  <si>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</si>
  <si>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</si>
  <si>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</si>
  <si>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</si>
  <si>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</si>
  <si>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</si>
  <si>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</si>
  <si>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</si>
  <si>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</si>
  <si>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</si>
  <si>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</si>
  <si>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</si>
  <si>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</si>
  <si>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</si>
  <si>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</si>
  <si>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</si>
  <si>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</si>
  <si>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</si>
  <si>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</si>
  <si>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</si>
  <si>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</si>
  <si>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</si>
  <si>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</si>
  <si>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</si>
  <si>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</si>
  <si>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</si>
  <si>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</si>
  <si>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</si>
  <si>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</si>
  <si>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</si>
  <si>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</si>
  <si>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</si>
  <si>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</si>
  <si>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</si>
  <si>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</si>
  <si>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</si>
  <si>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</si>
  <si>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</si>
  <si>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</si>
  <si>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</si>
  <si>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</si>
  <si>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</si>
  <si>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</si>
  <si>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</si>
  <si>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</si>
  <si>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</si>
  <si>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</si>
  <si>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</si>
  <si>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</si>
  <si>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</si>
  <si>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</si>
  <si>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</si>
  <si>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</si>
  <si>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</si>
  <si>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</si>
  <si>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</si>
  <si>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</si>
  <si>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</si>
  <si>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</si>
  <si>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</si>
  <si>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</si>
  <si>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</si>
  <si>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</si>
  <si>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</si>
  <si>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</si>
  <si>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</si>
  <si>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</si>
  <si>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</si>
  <si>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</si>
  <si>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</si>
  <si>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</si>
  <si>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</si>
  <si>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</si>
  <si>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</si>
  <si>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</si>
  <si>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</si>
  <si>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</si>
  <si>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</si>
  <si>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</si>
  <si>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</si>
  <si>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</si>
  <si>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</si>
  <si>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</si>
  <si>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</si>
  <si>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</si>
  <si>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</si>
  <si>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</si>
  <si>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</si>
  <si>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</si>
  <si>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</si>
  <si>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</si>
  <si>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</si>
  <si>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</si>
  <si>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</si>
  <si>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</si>
  <si>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</si>
  <si>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</si>
  <si>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</si>
  <si>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</si>
  <si>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</si>
  <si>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</si>
  <si>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</si>
  <si>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</si>
  <si>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</si>
  <si>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</si>
  <si>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</si>
  <si>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</si>
  <si>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</si>
  <si>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</si>
  <si>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</si>
  <si>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</si>
  <si>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</si>
  <si>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</si>
  <si>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</si>
  <si>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</si>
  <si>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</si>
  <si>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</si>
  <si>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</si>
  <si>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</si>
  <si>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</si>
  <si>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</si>
  <si>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</si>
  <si>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</si>
  <si>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</si>
  <si>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</si>
  <si>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</si>
  <si>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</si>
  <si>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</si>
  <si>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</si>
  <si>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</si>
  <si>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</si>
  <si>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</si>
  <si>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</si>
  <si>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</si>
  <si>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</si>
  <si>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</si>
  <si>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</si>
  <si>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</si>
  <si>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</si>
  <si>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</si>
  <si>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</si>
  <si>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</si>
  <si>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</si>
  <si>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</si>
  <si>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</si>
  <si>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</si>
  <si>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</si>
  <si>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</si>
  <si>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</si>
  <si>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</si>
  <si>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</si>
  <si>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</si>
  <si>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</si>
  <si>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</si>
  <si>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</si>
  <si>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</si>
  <si>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</si>
  <si>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</si>
  <si>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</si>
  <si>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</si>
  <si>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</si>
  <si>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</si>
  <si>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</si>
  <si>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</si>
  <si>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</si>
  <si>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</si>
  <si>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</si>
  <si>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</si>
  <si>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</si>
  <si>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</si>
  <si>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</si>
  <si>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</si>
  <si>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</si>
  <si>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</si>
  <si>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</si>
  <si>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</si>
  <si>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</si>
  <si>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</si>
  <si>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</si>
  <si>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</si>
  <si>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</si>
  <si>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</si>
  <si>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</si>
  <si>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</si>
  <si>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</si>
  <si>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</si>
  <si>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</si>
  <si>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</si>
  <si>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</si>
  <si>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</si>
  <si>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</si>
  <si>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</si>
  <si>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</si>
  <si>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</si>
  <si>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</si>
  <si>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</si>
  <si>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</si>
  <si>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</si>
  <si>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</si>
  <si>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</si>
  <si>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</si>
  <si>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</si>
  <si>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</si>
  <si>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</si>
  <si>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</si>
  <si>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</si>
  <si>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</si>
  <si>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</si>
  <si>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</si>
  <si>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</si>
  <si>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</si>
  <si>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</si>
  <si>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</si>
  <si>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</si>
  <si>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</si>
  <si>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</si>
  <si>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</si>
  <si>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</si>
  <si>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</si>
  <si>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</si>
  <si>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</si>
  <si>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</si>
  <si>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</si>
  <si>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</si>
  <si>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</si>
  <si>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</si>
  <si>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</si>
  <si>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</si>
  <si>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</si>
  <si>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</si>
  <si>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</si>
  <si>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</si>
  <si>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</si>
  <si>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</si>
  <si>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</si>
  <si>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</si>
  <si>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</si>
  <si>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</si>
  <si>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</si>
  <si>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</si>
  <si>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</si>
  <si>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</si>
  <si>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</si>
  <si>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</si>
  <si>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</si>
  <si>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</si>
  <si>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</si>
  <si>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</si>
  <si>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</si>
  <si>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</si>
  <si>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</si>
  <si>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</si>
  <si>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</si>
  <si>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</si>
  <si>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</si>
  <si>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</si>
  <si>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</si>
  <si>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</si>
  <si>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</si>
  <si>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</si>
  <si>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</si>
  <si>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</si>
  <si>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</si>
  <si>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</si>
  <si>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</si>
  <si>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</si>
  <si>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</si>
  <si>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</si>
  <si>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</si>
  <si>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</si>
  <si>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</si>
  <si>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</si>
  <si>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</si>
  <si>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</si>
  <si>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</si>
  <si>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</si>
  <si>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</si>
  <si>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</si>
  <si>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</si>
  <si>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</si>
  <si>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</si>
  <si>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</si>
  <si>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</si>
  <si>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</si>
  <si>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</si>
  <si>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</si>
  <si>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</si>
  <si>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</si>
  <si>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</si>
  <si>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</si>
  <si>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</si>
  <si>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</si>
  <si>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</si>
  <si>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</si>
  <si>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</si>
  <si>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</si>
  <si>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</si>
  <si>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</si>
  <si>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</si>
  <si>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</si>
  <si>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</si>
  <si>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</si>
  <si>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</si>
  <si>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</si>
  <si>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</si>
  <si>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</si>
  <si>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</si>
  <si>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</si>
  <si>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</si>
  <si>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</si>
  <si>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</si>
  <si>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</si>
  <si>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</si>
  <si>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</si>
  <si>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</si>
  <si>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</si>
  <si>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</si>
  <si>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</si>
  <si>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</si>
  <si>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</si>
  <si>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</si>
  <si>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</si>
  <si>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</si>
  <si>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</si>
  <si>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</si>
  <si>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</si>
  <si>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</si>
  <si>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</si>
  <si>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</si>
  <si>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</si>
  <si>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</si>
  <si>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</si>
  <si>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</si>
  <si>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</si>
  <si>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</si>
  <si>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</si>
  <si>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</si>
  <si>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</si>
  <si>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</si>
  <si>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</si>
  <si>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</si>
  <si>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</si>
  <si>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</si>
  <si>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</si>
  <si>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</si>
  <si>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</si>
  <si>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</si>
  <si>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</si>
  <si>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</si>
  <si>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</si>
  <si>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</si>
  <si>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</si>
  <si>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</si>
  <si>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</si>
  <si>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</si>
  <si>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</si>
  <si>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</si>
  <si>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</si>
  <si>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</si>
  <si>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</si>
  <si>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</si>
  <si>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</si>
  <si>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</si>
  <si>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</si>
  <si>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</si>
  <si>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</si>
  <si>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</si>
  <si>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</si>
  <si>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</si>
  <si>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</si>
  <si>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</si>
  <si>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</si>
  <si>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</si>
  <si>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</si>
  <si>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</si>
  <si>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</si>
  <si>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</si>
  <si>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</si>
  <si>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</si>
  <si>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</si>
  <si>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</si>
  <si>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</si>
  <si>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</si>
  <si>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</si>
  <si>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</si>
  <si>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</si>
  <si>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</si>
  <si>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</si>
  <si>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</si>
  <si>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</si>
  <si>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</si>
  <si>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</si>
  <si>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</si>
  <si>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</si>
  <si>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</si>
  <si>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</si>
  <si>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</si>
  <si>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</si>
  <si>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</si>
  <si>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</si>
  <si>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</si>
  <si>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</si>
  <si>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</si>
  <si>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</si>
  <si>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</si>
  <si>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</si>
  <si>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</si>
  <si>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</si>
  <si>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</si>
  <si>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</si>
  <si>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</si>
  <si>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</si>
  <si>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</si>
  <si>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</si>
  <si>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</si>
  <si>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</si>
  <si>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</si>
  <si>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</si>
  <si>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</si>
  <si>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</si>
  <si>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</si>
  <si>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</si>
  <si>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</si>
  <si>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</si>
  <si>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</si>
  <si>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</si>
  <si>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</si>
  <si>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</si>
  <si>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</si>
  <si>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</si>
  <si>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</si>
  <si>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</si>
  <si>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</si>
  <si>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</si>
  <si>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</si>
  <si>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</si>
  <si>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</si>
  <si>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</si>
  <si>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</si>
  <si>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</si>
  <si>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</si>
  <si>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</si>
  <si>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</si>
  <si>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</si>
  <si>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</si>
  <si>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</si>
  <si>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</si>
  <si>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</si>
  <si>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</si>
  <si>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</si>
  <si>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</si>
  <si>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</si>
  <si>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</si>
  <si>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</si>
  <si>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</si>
  <si>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</si>
  <si>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</si>
  <si>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</si>
  <si>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</si>
  <si>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</si>
  <si>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</si>
  <si>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</si>
  <si>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</si>
  <si>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</si>
  <si>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</si>
  <si>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</si>
  <si>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</si>
  <si>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</si>
  <si>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</si>
  <si>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</si>
  <si>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</si>
  <si>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</si>
  <si>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</si>
  <si>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</si>
  <si>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</si>
  <si>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</si>
  <si>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</si>
  <si>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</si>
  <si>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</si>
  <si>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</si>
  <si>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</si>
  <si>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</si>
  <si>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</si>
  <si>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</si>
  <si>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</si>
  <si>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</si>
  <si>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</si>
  <si>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</si>
  <si>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</si>
  <si>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</si>
  <si>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</si>
  <si>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</si>
  <si>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</si>
  <si>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</si>
  <si>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</si>
  <si>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</si>
  <si>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</si>
  <si>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</si>
  <si>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</si>
  <si>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</si>
  <si>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</si>
  <si>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</si>
  <si>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</si>
  <si>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</si>
  <si>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</si>
  <si>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</si>
  <si>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</si>
  <si>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</si>
  <si>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</si>
  <si>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</si>
  <si>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</si>
  <si>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</si>
  <si>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</si>
  <si>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</si>
  <si>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</si>
  <si>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</si>
  <si>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</si>
  <si>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</si>
  <si>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</si>
  <si>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</si>
  <si>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</si>
  <si>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</si>
  <si>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</si>
  <si>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</si>
  <si>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</si>
  <si>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</si>
  <si>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</si>
  <si>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</si>
  <si>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</si>
  <si>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</si>
  <si>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</si>
  <si>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</si>
  <si>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</si>
  <si>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</si>
  <si>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</si>
  <si>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</si>
  <si>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</si>
  <si>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</si>
  <si>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</si>
  <si>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</si>
  <si>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</si>
  <si>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</si>
  <si>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</si>
  <si>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</si>
  <si>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</si>
  <si>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</si>
  <si>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</si>
  <si>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</si>
  <si>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</si>
  <si>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</si>
  <si>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</si>
  <si>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</si>
  <si>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</si>
  <si>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</si>
  <si>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</si>
  <si>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</si>
  <si>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</si>
  <si>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</si>
  <si>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</si>
  <si>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</si>
  <si>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</si>
  <si>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</si>
  <si>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</si>
  <si>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</si>
  <si>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</si>
  <si>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</si>
  <si>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</si>
  <si>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</si>
  <si>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</si>
  <si>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</si>
  <si>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</si>
  <si>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</si>
  <si>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</si>
  <si>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</si>
  <si>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</si>
  <si>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</si>
  <si>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</si>
  <si>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</si>
  <si>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</si>
  <si>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</si>
  <si>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</si>
  <si>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</si>
  <si>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</si>
  <si>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</si>
  <si>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</si>
  <si>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</si>
  <si>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</si>
  <si>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</si>
  <si>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</si>
  <si>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</si>
  <si>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</si>
  <si>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</si>
  <si>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</si>
  <si>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</si>
  <si>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</si>
  <si>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</si>
  <si>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</si>
  <si>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</si>
  <si>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</si>
  <si>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</si>
  <si>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</si>
  <si>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</si>
  <si>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</si>
  <si>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</si>
  <si>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</si>
  <si>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</si>
  <si>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</si>
  <si>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</si>
  <si>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</si>
  <si>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</si>
  <si>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</si>
  <si>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</si>
  <si>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</si>
  <si>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</si>
  <si>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</si>
  <si>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</si>
  <si>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</si>
  <si>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</si>
  <si>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</si>
  <si>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</si>
  <si>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</si>
  <si>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</si>
  <si>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</si>
  <si>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</si>
  <si>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</si>
  <si>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</si>
  <si>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</si>
  <si>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</si>
  <si>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</si>
  <si>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</si>
  <si>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</si>
  <si>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</si>
  <si>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</si>
  <si>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</si>
  <si>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</si>
  <si>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</si>
  <si>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</si>
  <si>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</si>
  <si>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</si>
  <si>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</si>
  <si>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</si>
  <si>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</si>
  <si>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</si>
  <si>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</si>
  <si>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</si>
  <si>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</si>
  <si>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</si>
  <si>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</si>
  <si>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</si>
  <si>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</si>
  <si>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</si>
  <si>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</si>
  <si>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</si>
  <si>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</si>
  <si>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</si>
  <si>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</si>
  <si>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</si>
  <si>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</si>
  <si>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</si>
  <si>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</si>
  <si>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</si>
  <si>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</si>
  <si>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</si>
  <si>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</si>
  <si>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</si>
  <si>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</si>
  <si>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</si>
  <si>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</si>
  <si>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</si>
  <si>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</si>
  <si>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</si>
  <si>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</si>
  <si>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</si>
  <si>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</si>
  <si>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</si>
  <si>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</si>
  <si>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</si>
  <si>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</si>
  <si>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</si>
  <si>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</si>
  <si>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</si>
  <si>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</si>
  <si>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</si>
  <si>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</si>
  <si>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</si>
  <si>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</si>
  <si>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</si>
  <si>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</si>
  <si>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</si>
  <si>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</si>
  <si>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</si>
  <si>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</si>
  <si>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</si>
  <si>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</si>
  <si>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</si>
  <si>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</si>
  <si>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</si>
  <si>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</si>
  <si>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</si>
  <si>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</si>
  <si>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</si>
  <si>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</si>
  <si>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</si>
  <si>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</si>
  <si>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</si>
  <si>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</si>
  <si>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</si>
  <si>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</si>
  <si>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</si>
  <si>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</si>
  <si>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</si>
  <si>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</si>
  <si>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</si>
  <si>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</si>
  <si>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</si>
  <si>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</si>
  <si>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</si>
  <si>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</si>
  <si>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</si>
  <si>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</si>
  <si>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</si>
  <si>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</si>
  <si>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</si>
  <si>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</si>
  <si>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</si>
  <si>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</si>
  <si>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</si>
  <si>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</si>
  <si>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</si>
  <si>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</si>
  <si>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</si>
  <si>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</si>
  <si>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</si>
  <si>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</si>
  <si>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</si>
  <si>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</si>
  <si>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</si>
  <si>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</si>
  <si>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</si>
  <si>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</si>
  <si>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</si>
  <si>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</si>
  <si>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</si>
  <si>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</si>
  <si>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</si>
  <si>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</si>
  <si>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</si>
  <si>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</si>
  <si>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</si>
  <si>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</si>
  <si>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</si>
  <si>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</si>
  <si>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</si>
  <si>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</si>
  <si>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</si>
  <si>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</si>
  <si>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</si>
  <si>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</si>
  <si>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</si>
  <si>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</si>
  <si>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</si>
  <si>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</si>
  <si>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</si>
  <si>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</si>
  <si>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</si>
  <si>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</si>
  <si>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</si>
  <si>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</si>
  <si>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</si>
  <si>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</si>
  <si>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</si>
  <si>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</si>
  <si>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</si>
  <si>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</si>
  <si>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</si>
  <si>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</si>
  <si>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</si>
  <si>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</si>
  <si>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</si>
  <si>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</si>
  <si>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</si>
  <si>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</si>
  <si>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</si>
  <si>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</si>
  <si>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</si>
  <si>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</si>
  <si>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</si>
  <si>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</si>
  <si>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</si>
  <si>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</si>
  <si>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</si>
  <si>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</si>
  <si>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</si>
  <si>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</si>
  <si>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</si>
  <si>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</si>
  <si>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</si>
  <si>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</si>
  <si>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</si>
  <si>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</si>
  <si>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</si>
  <si>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</si>
  <si>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</si>
  <si>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</si>
  <si>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</si>
  <si>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</si>
  <si>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</si>
  <si>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</si>
  <si>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</si>
  <si>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</si>
  <si>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</si>
  <si>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</si>
  <si>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</si>
  <si>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</si>
  <si>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</si>
  <si>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</si>
  <si>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</si>
  <si>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</si>
  <si>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</si>
  <si>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</si>
  <si>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</si>
  <si>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</si>
  <si>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</si>
  <si>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</si>
  <si>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</si>
  <si>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</si>
  <si>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</si>
  <si>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</si>
  <si>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</si>
  <si>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</si>
  <si>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</si>
  <si>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</si>
  <si>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</si>
  <si>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</si>
  <si>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</si>
  <si>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</si>
  <si>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</si>
  <si>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</si>
  <si>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</si>
  <si>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</si>
  <si>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</si>
  <si>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</si>
  <si>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</si>
  <si>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</si>
  <si>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</si>
  <si>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</si>
  <si>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</si>
  <si>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</si>
  <si>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</si>
  <si>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</si>
  <si>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</si>
  <si>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</si>
  <si>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</si>
  <si>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</si>
  <si>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</si>
  <si>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</si>
  <si>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</si>
  <si>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</si>
  <si>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</si>
  <si>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</si>
  <si>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</si>
  <si>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</si>
  <si>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</si>
  <si>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</si>
  <si>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</si>
  <si>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</si>
  <si>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</si>
  <si>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</si>
  <si>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</si>
  <si>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</si>
  <si>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</si>
  <si>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</si>
  <si>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</si>
  <si>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</si>
  <si>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</si>
  <si>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</si>
  <si>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</si>
  <si>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</si>
  <si>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</si>
  <si>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</si>
  <si>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</si>
  <si>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</si>
  <si>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</si>
  <si>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</si>
  <si>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</si>
  <si>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</si>
  <si>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</si>
  <si>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</si>
  <si>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</si>
  <si>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</si>
  <si>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</si>
  <si>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</si>
  <si>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</si>
  <si>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</si>
  <si>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</si>
  <si>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</si>
  <si>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</si>
  <si>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</si>
  <si>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</si>
  <si>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</si>
  <si>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</si>
  <si>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</si>
  <si>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</si>
  <si>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</si>
  <si>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</si>
  <si>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</si>
  <si>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</si>
  <si>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</si>
  <si>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</si>
  <si>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</si>
  <si>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</si>
  <si>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</si>
  <si>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</si>
  <si>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</si>
  <si>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</si>
  <si>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</si>
  <si>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</si>
  <si>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</si>
  <si>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</si>
  <si>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</si>
  <si>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</si>
  <si>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</si>
  <si>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</si>
  <si>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</si>
  <si>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</si>
  <si>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</si>
  <si>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</si>
  <si>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</si>
  <si>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</si>
  <si>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</si>
  <si>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</si>
  <si>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</si>
  <si>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</si>
  <si>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</si>
  <si>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</si>
  <si>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</si>
  <si>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</si>
  <si>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</si>
  <si>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</si>
  <si>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</si>
  <si>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</si>
  <si>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</si>
  <si>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</si>
  <si>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</si>
  <si>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</si>
  <si>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</si>
  <si>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</si>
  <si>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</si>
  <si>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</si>
  <si>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</si>
  <si>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</si>
  <si>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</si>
  <si>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</si>
  <si>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</si>
  <si>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</si>
  <si>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</si>
  <si>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</si>
  <si>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</si>
  <si>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</si>
  <si>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</si>
  <si>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</si>
  <si>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</si>
  <si>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</si>
  <si>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</si>
  <si>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</si>
  <si>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</si>
  <si>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</si>
  <si>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</si>
  <si>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</si>
  <si>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</si>
  <si>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</si>
  <si>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</si>
  <si>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</si>
  <si>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</si>
  <si>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</si>
  <si>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</si>
  <si>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</si>
  <si>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</si>
  <si>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</si>
  <si>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</si>
  <si>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</si>
  <si>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</si>
  <si>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</si>
  <si>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</si>
  <si>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</si>
  <si>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</si>
  <si>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</si>
  <si>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</si>
  <si>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</si>
  <si>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</si>
  <si>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</si>
  <si>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</si>
  <si>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</si>
  <si>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</si>
  <si>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</si>
  <si>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</si>
  <si>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</si>
  <si>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</si>
  <si>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</si>
  <si>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</si>
  <si>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</si>
  <si>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</si>
  <si>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</si>
  <si>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</si>
  <si>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</si>
  <si>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</si>
  <si>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</si>
  <si>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</si>
  <si>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</si>
  <si>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</si>
  <si>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</si>
  <si>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</si>
  <si>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</si>
  <si>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</si>
  <si>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</si>
  <si>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</si>
  <si>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</si>
  <si>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</si>
  <si>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</si>
  <si>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</si>
  <si>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</si>
  <si>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</si>
  <si>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</si>
  <si>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</si>
  <si>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</si>
  <si>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</si>
  <si>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</si>
  <si>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</si>
  <si>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</si>
  <si>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</si>
  <si>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</si>
  <si>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</si>
  <si>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</si>
  <si>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</si>
  <si>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</si>
  <si>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</si>
  <si>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</si>
  <si>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</si>
  <si>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</si>
  <si>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</si>
  <si>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</si>
  <si>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</si>
  <si>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</si>
  <si>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</si>
  <si>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</si>
  <si>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</si>
  <si>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</si>
  <si>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</si>
  <si>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</si>
  <si>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</si>
  <si>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</si>
  <si>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</si>
  <si>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</si>
  <si>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</si>
  <si>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</si>
  <si>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</si>
  <si>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</si>
  <si>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</si>
  <si>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</si>
  <si>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</si>
  <si>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</si>
  <si>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</si>
  <si>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</si>
  <si>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</si>
  <si>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</si>
  <si>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</si>
  <si>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</si>
  <si>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</si>
  <si>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</si>
  <si>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</si>
  <si>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</si>
  <si>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</si>
  <si>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</si>
  <si>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</si>
  <si>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</si>
  <si>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</si>
  <si>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</si>
  <si>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</si>
  <si>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</si>
  <si>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</si>
  <si>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</si>
  <si>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</si>
  <si>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</si>
  <si>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</si>
  <si>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</si>
  <si>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</si>
  <si>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</si>
  <si>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</si>
  <si>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</si>
  <si>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</si>
  <si>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</si>
  <si>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</si>
  <si>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</si>
  <si>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</si>
  <si>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</si>
  <si>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</si>
  <si>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</si>
  <si>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</si>
  <si>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</si>
  <si>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</si>
  <si>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</si>
  <si>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</si>
  <si>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</si>
  <si>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</si>
  <si>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</si>
  <si>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</si>
  <si>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</si>
  <si>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</si>
  <si>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</si>
  <si>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</si>
  <si>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</si>
  <si>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</si>
  <si>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</si>
  <si>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</si>
  <si>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</si>
  <si>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</si>
  <si>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</si>
  <si>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</si>
  <si>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</si>
  <si>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</si>
  <si>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</si>
  <si>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</si>
  <si>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</si>
  <si>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</si>
  <si>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</si>
  <si>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</si>
  <si>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</si>
  <si>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</si>
  <si>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</si>
  <si>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</si>
  <si>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</si>
  <si>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</si>
  <si>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</si>
  <si>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</si>
  <si>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</si>
  <si>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</si>
  <si>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</si>
  <si>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</si>
  <si>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</si>
  <si>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</si>
  <si>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</si>
  <si>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</si>
  <si>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</si>
  <si>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</si>
  <si>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</si>
  <si>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</si>
  <si>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</si>
  <si>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</si>
  <si>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</si>
  <si>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</si>
  <si>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</si>
  <si>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</si>
  <si>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</si>
  <si>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</si>
  <si>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</si>
  <si>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</si>
  <si>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</si>
  <si>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</si>
  <si>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</si>
  <si>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</si>
  <si>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</si>
  <si>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</si>
  <si>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</si>
  <si>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</si>
  <si>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</si>
  <si>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</si>
  <si>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</si>
  <si>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</si>
  <si>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</si>
  <si>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</si>
  <si>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</si>
  <si>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</si>
  <si>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</si>
  <si>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</si>
  <si>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</si>
  <si>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</si>
  <si>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</si>
  <si>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</si>
  <si>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</si>
  <si>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</si>
  <si>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</si>
  <si>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</si>
  <si>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</si>
  <si>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</si>
  <si>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</si>
  <si>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</si>
  <si>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</si>
  <si>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</si>
  <si>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</si>
  <si>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</si>
  <si>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</si>
  <si>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</si>
  <si>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</si>
  <si>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</si>
  <si>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</si>
  <si>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</si>
  <si>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</si>
  <si>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</si>
  <si>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</si>
  <si>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</si>
  <si>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</si>
  <si>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</si>
  <si>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</si>
  <si>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</si>
  <si>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</si>
  <si>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</si>
  <si>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</si>
  <si>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</si>
  <si>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</si>
  <si>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</si>
  <si>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</si>
  <si>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</si>
  <si>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</si>
  <si>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</si>
  <si>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</si>
  <si>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</si>
  <si>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</si>
  <si>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</si>
  <si>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</si>
  <si>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</si>
  <si>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</si>
  <si>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</si>
  <si>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</si>
  <si>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</si>
  <si>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</si>
  <si>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</si>
  <si>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</si>
  <si>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</si>
  <si>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</si>
  <si>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</si>
  <si>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</si>
  <si>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</si>
  <si>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</si>
  <si>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</si>
  <si>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</si>
  <si>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</si>
  <si>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</si>
  <si>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</si>
  <si>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</si>
  <si>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</si>
  <si>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</si>
  <si>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</si>
  <si>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</si>
  <si>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</si>
  <si>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</si>
  <si>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</si>
  <si>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</si>
  <si>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</si>
  <si>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</si>
  <si>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</si>
  <si>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</si>
  <si>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</si>
  <si>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</si>
  <si>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</si>
  <si>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</si>
  <si>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</si>
  <si>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</si>
  <si>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</si>
  <si>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</si>
  <si>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</si>
  <si>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</si>
  <si>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</si>
  <si>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</si>
  <si>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</si>
  <si>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</si>
  <si>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</si>
  <si>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</si>
  <si>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</si>
  <si>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</si>
  <si>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</si>
  <si>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</si>
  <si>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</si>
  <si>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</si>
  <si>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</si>
  <si>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</si>
  <si>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</si>
  <si>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</si>
  <si>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</si>
  <si>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</si>
  <si>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</si>
  <si>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</si>
  <si>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</si>
  <si>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</si>
  <si>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</si>
  <si>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</si>
  <si>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</si>
  <si>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</si>
  <si>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</si>
  <si>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</si>
  <si>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</si>
  <si>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</si>
  <si>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</si>
  <si>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</si>
  <si>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</si>
  <si>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</si>
  <si>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</si>
  <si>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</si>
  <si>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</si>
  <si>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</si>
  <si>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</si>
  <si>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</si>
  <si>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</si>
  <si>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</si>
  <si>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</si>
  <si>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</si>
  <si>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</si>
  <si>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</si>
  <si>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</si>
  <si>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</si>
  <si>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</si>
  <si>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</si>
  <si>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</si>
  <si>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</si>
  <si>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</si>
  <si>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</si>
  <si>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</si>
  <si>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</si>
  <si>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</si>
  <si>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</si>
  <si>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</si>
  <si>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</si>
  <si>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</si>
  <si>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</si>
  <si>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</si>
  <si>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</si>
  <si>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</si>
  <si>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</si>
  <si>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</si>
  <si>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</si>
  <si>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</si>
  <si>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</si>
  <si>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</si>
  <si>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</si>
  <si>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</si>
  <si>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</si>
  <si>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</si>
  <si>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</si>
  <si>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</si>
  <si>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</si>
  <si>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</si>
  <si>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</si>
  <si>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</si>
  <si>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</si>
  <si>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</si>
  <si>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</si>
  <si>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</si>
  <si>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</si>
  <si>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</si>
  <si>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</si>
  <si>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</si>
  <si>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</si>
  <si>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</si>
  <si>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</si>
  <si>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</si>
  <si>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</si>
  <si>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</si>
  <si>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</si>
  <si>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</si>
  <si>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</si>
  <si>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</si>
  <si>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</si>
  <si>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</si>
  <si>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</si>
  <si>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</si>
  <si>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</si>
  <si>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</si>
  <si>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</si>
  <si>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</si>
  <si>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</si>
  <si>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</si>
  <si>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</si>
  <si>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</si>
  <si>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</si>
  <si>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</si>
  <si>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</si>
  <si>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</si>
  <si>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</si>
  <si>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</si>
  <si>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</si>
  <si>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</si>
  <si>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</si>
  <si>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</si>
  <si>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</si>
  <si>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</si>
  <si>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</si>
  <si>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</si>
  <si>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</si>
  <si>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</si>
  <si>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</si>
  <si>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</si>
  <si>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</si>
  <si>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</si>
  <si>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</si>
  <si>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</si>
  <si>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</si>
  <si>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</si>
  <si>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</si>
  <si>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</si>
  <si>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</si>
  <si>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</si>
  <si>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</si>
  <si>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</si>
  <si>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</si>
  <si>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</si>
  <si>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</si>
  <si>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</si>
  <si>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</si>
  <si>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</si>
  <si>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</si>
  <si>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</si>
  <si>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</si>
  <si>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</si>
  <si>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</si>
  <si>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</si>
  <si>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</si>
  <si>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</si>
  <si>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</si>
  <si>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</si>
  <si>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</si>
  <si>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</si>
  <si>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</si>
  <si>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</si>
  <si>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</si>
  <si>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</si>
  <si>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</si>
  <si>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</si>
  <si>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</si>
  <si>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</si>
  <si>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</si>
  <si>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</si>
  <si>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</si>
  <si>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</si>
  <si>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</si>
  <si>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</si>
  <si>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</si>
  <si>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</si>
  <si>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</si>
  <si>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</si>
  <si>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</si>
  <si>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</si>
  <si>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</si>
  <si>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</si>
  <si>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</si>
  <si>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</si>
  <si>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</si>
  <si>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</si>
  <si>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</si>
  <si>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</si>
  <si>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</si>
  <si>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</si>
  <si>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</si>
  <si>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</si>
  <si>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</si>
  <si>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</si>
  <si>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</si>
  <si>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</si>
  <si>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</si>
  <si>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</si>
  <si>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</si>
  <si>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</si>
  <si>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</si>
  <si>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</si>
  <si>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</si>
  <si>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</si>
  <si>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</si>
  <si>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</si>
  <si>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</si>
  <si>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</si>
  <si>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</si>
  <si>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</si>
  <si>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</si>
  <si>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</si>
  <si>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</si>
  <si>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</si>
  <si>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</si>
  <si>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</si>
  <si>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</si>
  <si>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</si>
  <si>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</si>
  <si>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</si>
  <si>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</si>
  <si>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</si>
  <si>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</si>
  <si>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</si>
  <si>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</si>
  <si>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</si>
  <si>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</si>
  <si>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</si>
  <si>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</si>
  <si>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</si>
  <si>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</si>
  <si>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</si>
  <si>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</si>
  <si>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</si>
  <si>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</si>
  <si>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</si>
  <si>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</si>
  <si>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</si>
  <si>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</si>
  <si>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</si>
  <si>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</si>
  <si>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</si>
  <si>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</si>
  <si>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</si>
  <si>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</si>
  <si>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</si>
  <si>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</si>
  <si>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</si>
  <si>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</si>
  <si>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</si>
  <si>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</si>
  <si>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</si>
  <si>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</si>
  <si>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</si>
  <si>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</si>
  <si>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</si>
  <si>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</si>
  <si>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</si>
  <si>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</si>
  <si>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</si>
  <si>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</si>
  <si>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</si>
  <si>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</si>
  <si>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</si>
  <si>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</si>
  <si>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</si>
  <si>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</si>
  <si>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</si>
  <si>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</si>
  <si>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</si>
  <si>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</si>
  <si>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</si>
  <si>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</si>
  <si>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</si>
  <si>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</si>
  <si>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</si>
  <si>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</si>
  <si>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</si>
  <si>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</si>
  <si>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</si>
  <si>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</si>
  <si>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</si>
  <si>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</si>
  <si>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</si>
  <si>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</si>
  <si>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</si>
  <si>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</si>
  <si>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</si>
  <si>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</si>
  <si>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</si>
  <si>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</si>
  <si>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</si>
  <si>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</si>
  <si>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</si>
  <si>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</si>
  <si>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</si>
  <si>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</si>
  <si>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</si>
  <si>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</si>
  <si>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</si>
  <si>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</si>
  <si>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</si>
  <si>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</si>
  <si>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</si>
  <si>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</si>
  <si>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</si>
  <si>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</si>
  <si>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</si>
  <si>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</si>
  <si>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</si>
  <si>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</si>
  <si>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</si>
  <si>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</si>
  <si>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</si>
  <si>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</si>
  <si>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</si>
  <si>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</si>
  <si>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</si>
  <si>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</si>
  <si>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</si>
  <si>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</si>
  <si>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</si>
  <si>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</si>
  <si>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</si>
  <si>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</si>
  <si>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</si>
  <si>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</si>
  <si>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</si>
  <si>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</si>
  <si>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</si>
  <si>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</si>
  <si>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</si>
  <si>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</si>
  <si>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</si>
  <si>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</si>
  <si>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</si>
  <si>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</si>
  <si>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</si>
  <si>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</si>
  <si>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</si>
  <si>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</si>
  <si>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</si>
  <si>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</si>
  <si>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</si>
  <si>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</si>
  <si>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</si>
  <si>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</si>
  <si>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</si>
  <si>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</si>
  <si>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</si>
  <si>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</si>
  <si>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</si>
  <si>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</si>
  <si>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</si>
  <si>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</si>
  <si>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</si>
  <si>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</si>
  <si>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</si>
  <si>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</si>
  <si>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</si>
  <si>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</si>
  <si>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</si>
  <si>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</si>
  <si>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</si>
  <si>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</si>
  <si>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</si>
  <si>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</si>
  <si>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</si>
  <si>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</si>
  <si>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</si>
  <si>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</si>
  <si>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</si>
  <si>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</si>
  <si>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</si>
  <si>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</si>
  <si>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</si>
  <si>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</si>
  <si>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</si>
  <si>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</si>
  <si>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</si>
  <si>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</si>
  <si>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</si>
  <si>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</si>
  <si>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</si>
  <si>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</si>
  <si>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</si>
  <si>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</si>
  <si>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</si>
  <si>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</si>
  <si>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</si>
  <si>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</si>
  <si>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</si>
  <si>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</si>
  <si>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</si>
  <si>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</si>
  <si>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</si>
  <si>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</si>
  <si>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</si>
  <si>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</si>
  <si>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</si>
  <si>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</si>
  <si>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</si>
  <si>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</si>
  <si>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</si>
  <si>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</si>
  <si>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</si>
  <si>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</si>
  <si>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</si>
  <si>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</si>
  <si>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</si>
  <si>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</si>
  <si>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</si>
  <si>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</si>
  <si>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</si>
  <si>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</si>
  <si>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</si>
  <si>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</si>
  <si>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</si>
  <si>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</si>
  <si>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</si>
  <si>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</si>
  <si>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</si>
  <si>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</si>
  <si>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</si>
  <si>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</si>
  <si>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</si>
  <si>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</si>
  <si>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</si>
  <si>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</si>
  <si>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</si>
  <si>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</si>
  <si>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</si>
  <si>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</si>
  <si>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</si>
  <si>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</si>
  <si>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</si>
  <si>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</si>
  <si>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</si>
  <si>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</si>
  <si>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</si>
  <si>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</si>
  <si>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</si>
  <si>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</si>
  <si>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</si>
  <si>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</si>
  <si>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</si>
  <si>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</si>
  <si>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</si>
  <si>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</si>
  <si>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</si>
  <si>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</si>
  <si>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</si>
  <si>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</si>
  <si>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</si>
  <si>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</si>
  <si>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</si>
  <si>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</si>
  <si>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</si>
  <si>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</si>
  <si>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</si>
  <si>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</si>
  <si>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</si>
  <si>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</si>
  <si>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</si>
  <si>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</si>
  <si>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</si>
  <si>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</si>
  <si>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</si>
  <si>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</si>
  <si>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</si>
  <si>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</si>
  <si>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</si>
  <si>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</si>
  <si>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</si>
  <si>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</si>
  <si>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</si>
  <si>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</si>
  <si>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</si>
  <si>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</si>
  <si>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</si>
  <si>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</si>
  <si>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</si>
  <si>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</si>
  <si>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</si>
  <si>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</si>
  <si>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</si>
  <si>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</si>
  <si>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</si>
  <si>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</si>
  <si>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</si>
  <si>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</si>
  <si>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</si>
  <si>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</si>
  <si>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</si>
  <si>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</si>
  <si>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</si>
  <si>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</si>
  <si>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</si>
  <si>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</si>
  <si>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</si>
  <si>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</si>
  <si>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</si>
  <si>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</si>
  <si>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</si>
  <si>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</si>
  <si>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</si>
  <si>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</si>
  <si>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</si>
  <si>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</si>
  <si>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</si>
  <si>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</si>
  <si>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</si>
  <si>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</si>
  <si>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</si>
  <si>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</si>
  <si>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</si>
  <si>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</si>
  <si>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</si>
  <si>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</si>
  <si>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</si>
  <si>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</si>
  <si>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</si>
  <si>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</si>
  <si>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</si>
  <si>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</si>
  <si>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</si>
  <si>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</si>
  <si>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</si>
  <si>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</si>
  <si>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</si>
  <si>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</si>
  <si>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</si>
  <si>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</si>
  <si>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</si>
  <si>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</si>
  <si>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</si>
  <si>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</si>
  <si>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</si>
  <si>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</si>
  <si>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</si>
  <si>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</si>
  <si>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</si>
  <si>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</si>
  <si>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</si>
  <si>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</si>
  <si>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</si>
  <si>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</si>
  <si>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</si>
  <si>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</si>
  <si>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</si>
  <si>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</si>
  <si>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</si>
  <si>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</si>
  <si>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</si>
  <si>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</si>
  <si>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</si>
  <si>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</si>
  <si>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</si>
  <si>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</si>
  <si>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</si>
  <si>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</si>
  <si>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</si>
  <si>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</si>
  <si>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</si>
  <si>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</si>
  <si>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</si>
  <si>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</si>
  <si>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</si>
  <si>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</si>
  <si>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</si>
  <si>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</si>
  <si>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</si>
  <si>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</si>
  <si>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</si>
  <si>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</si>
  <si>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</si>
  <si>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</si>
  <si>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</si>
  <si>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</si>
  <si>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</si>
  <si>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</si>
  <si>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</si>
  <si>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</si>
  <si>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</si>
  <si>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</si>
  <si>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</si>
  <si>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</si>
  <si>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</si>
  <si>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</si>
  <si>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</si>
  <si>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</si>
  <si>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</si>
  <si>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</si>
  <si>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</si>
  <si>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</si>
  <si>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</si>
  <si>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</si>
  <si>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</si>
  <si>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</si>
  <si>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</si>
  <si>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</si>
  <si>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</si>
  <si>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</si>
  <si>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</si>
  <si>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</si>
  <si>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</si>
  <si>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</si>
  <si>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</si>
  <si>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</si>
  <si>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</si>
  <si>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</si>
  <si>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</si>
  <si>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</si>
  <si>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</si>
  <si>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</si>
  <si>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</si>
  <si>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</si>
  <si>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</si>
  <si>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</si>
  <si>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</si>
  <si>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</si>
  <si>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</si>
  <si>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</si>
  <si>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</si>
  <si>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</si>
  <si>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</si>
  <si>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</si>
  <si>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</si>
  <si>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</si>
  <si>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</si>
  <si>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</si>
  <si>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</si>
  <si>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</si>
  <si>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</si>
  <si>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</si>
  <si>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</si>
  <si>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</si>
  <si>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</si>
  <si>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</si>
  <si>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</si>
  <si>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</si>
  <si>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</si>
  <si>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</si>
  <si>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</si>
  <si>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</si>
  <si>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</si>
  <si>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</si>
  <si>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</si>
  <si>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</si>
  <si>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</si>
  <si>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</si>
  <si>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</si>
  <si>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</si>
  <si>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</si>
  <si>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</si>
  <si>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</si>
  <si>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</si>
  <si>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</si>
  <si>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</si>
  <si>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</si>
  <si>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</si>
  <si>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</si>
  <si>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</si>
  <si>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</si>
  <si>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</si>
  <si>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</si>
  <si>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</si>
  <si>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</si>
  <si>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</si>
  <si>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</si>
  <si>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</si>
  <si>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</si>
  <si>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</si>
  <si>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</si>
  <si>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</si>
  <si>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</si>
  <si>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</si>
  <si>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</si>
  <si>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</si>
  <si>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</si>
  <si>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</si>
  <si>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</si>
  <si>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</si>
  <si>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</si>
  <si>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</si>
  <si>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</si>
  <si>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</si>
  <si>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</si>
  <si>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</si>
  <si>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</si>
  <si>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</si>
  <si>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</si>
  <si>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</si>
  <si>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</si>
  <si>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</si>
  <si>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</si>
  <si>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</si>
  <si>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</si>
  <si>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</si>
  <si>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</si>
  <si>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</si>
  <si>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</si>
  <si>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</si>
  <si>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</si>
  <si>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</si>
  <si>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</si>
  <si>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</si>
  <si>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</si>
  <si>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</si>
  <si>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</si>
  <si>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</si>
  <si>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</si>
  <si>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</si>
  <si>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</si>
  <si>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</si>
  <si>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</si>
  <si>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</si>
  <si>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</si>
  <si>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</si>
  <si>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</si>
  <si>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</si>
  <si>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</si>
  <si>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</si>
  <si>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</si>
  <si>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</si>
  <si>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</si>
  <si>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</si>
  <si>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</si>
  <si>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</si>
  <si>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</si>
  <si>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</si>
  <si>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</si>
  <si>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</si>
  <si>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</si>
  <si>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</si>
  <si>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</si>
  <si>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</si>
  <si>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</si>
  <si>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</si>
  <si>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</si>
  <si>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</si>
  <si>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</si>
  <si>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</si>
  <si>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</si>
  <si>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</si>
  <si>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</si>
  <si>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</si>
  <si>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</si>
  <si>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</si>
  <si>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</si>
  <si>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</si>
  <si>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</si>
  <si>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</si>
  <si>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</si>
  <si>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</si>
  <si>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</si>
  <si>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</si>
  <si>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</si>
  <si>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</si>
  <si>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</si>
  <si>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</si>
  <si>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</si>
  <si>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</si>
  <si>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</si>
  <si>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</si>
  <si>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</si>
  <si>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</si>
  <si>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</si>
  <si>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</si>
  <si>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</si>
  <si>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</si>
  <si>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</si>
  <si>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</si>
  <si>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</si>
  <si>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</si>
  <si>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</si>
  <si>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</si>
  <si>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</si>
  <si>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</si>
  <si>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</si>
  <si>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</si>
  <si>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</si>
  <si>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</si>
  <si>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</si>
  <si>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</si>
  <si>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</si>
  <si>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</si>
  <si>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</si>
  <si>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</si>
  <si>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</si>
  <si>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</si>
  <si>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</si>
  <si>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</si>
  <si>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</si>
  <si>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</si>
  <si>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</si>
  <si>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</si>
  <si>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</si>
  <si>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</si>
  <si>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</si>
  <si>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</si>
  <si>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</si>
  <si>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</si>
  <si>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</si>
  <si>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</si>
  <si>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</si>
  <si>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</si>
  <si>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</si>
  <si>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</si>
  <si>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</si>
  <si>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</si>
  <si>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</si>
  <si>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</si>
  <si>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</si>
  <si>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</si>
  <si>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</si>
  <si>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</si>
  <si>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</si>
  <si>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</si>
  <si>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</si>
  <si>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</si>
  <si>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</si>
  <si>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</si>
  <si>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</si>
  <si>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</si>
  <si>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</si>
  <si>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</si>
  <si>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</si>
  <si>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</si>
  <si>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</si>
  <si>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</si>
  <si>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</si>
  <si>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</si>
  <si>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</si>
  <si>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</si>
  <si>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</si>
  <si>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</si>
  <si>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</si>
  <si>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</si>
  <si>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</si>
  <si>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</si>
  <si>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</si>
  <si>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</si>
  <si>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</si>
  <si>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</si>
  <si>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</si>
  <si>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</si>
  <si>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</si>
  <si>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</si>
  <si>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</si>
  <si>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</si>
  <si>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</si>
  <si>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</si>
  <si>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</si>
  <si>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</si>
  <si>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</si>
  <si>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</si>
  <si>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</si>
  <si>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</si>
  <si>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</si>
  <si>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</si>
  <si>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</si>
  <si>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</si>
  <si>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</si>
  <si>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</si>
  <si>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</si>
  <si>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</si>
  <si>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</si>
  <si>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</si>
  <si>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</si>
  <si>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</si>
  <si>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</si>
  <si>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</si>
  <si>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</si>
  <si>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</si>
  <si>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</si>
  <si>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</si>
  <si>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</si>
  <si>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</si>
  <si>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</si>
  <si>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</si>
  <si>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</si>
  <si>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</si>
  <si>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</si>
  <si>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</si>
  <si>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</si>
  <si>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</si>
  <si>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</si>
  <si>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</si>
  <si>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</si>
  <si>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</si>
  <si>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</si>
  <si>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</si>
  <si>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</si>
  <si>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</si>
  <si>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</si>
  <si>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</si>
  <si>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</si>
  <si>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</si>
  <si>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</si>
  <si>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</si>
  <si>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</si>
  <si>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</si>
  <si>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</si>
  <si>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</si>
  <si>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</si>
  <si>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</si>
  <si>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</si>
  <si>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</si>
  <si>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</si>
  <si>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</si>
  <si>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</si>
  <si>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</si>
  <si>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</si>
  <si>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</si>
  <si>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</si>
  <si>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</si>
  <si>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</si>
  <si>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</si>
  <si>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</si>
  <si>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</si>
  <si>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</si>
  <si>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</si>
  <si>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</si>
  <si>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</si>
  <si>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</si>
  <si>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</si>
  <si>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</si>
  <si>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</si>
  <si>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</si>
  <si>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</si>
  <si>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</si>
  <si>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</si>
  <si>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</si>
  <si>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</si>
  <si>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</si>
  <si>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</si>
  <si>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</si>
  <si>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</si>
  <si>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</si>
  <si>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</si>
  <si>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</si>
  <si>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</si>
  <si>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</si>
  <si>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</si>
  <si>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</si>
  <si>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</si>
  <si>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</si>
  <si>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</si>
  <si>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</si>
  <si>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</si>
  <si>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</si>
  <si>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</si>
  <si>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</si>
  <si>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</si>
  <si>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</si>
  <si>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</si>
  <si>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</si>
  <si>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</si>
  <si>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</si>
  <si>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</si>
  <si>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</si>
  <si>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</si>
  <si>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</si>
  <si>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</si>
  <si>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</si>
  <si>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</si>
  <si>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</si>
  <si>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</si>
  <si>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</si>
  <si>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</si>
  <si>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</si>
  <si>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</si>
  <si>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</si>
  <si>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</si>
  <si>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</si>
  <si>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</si>
  <si>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</si>
  <si>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</si>
  <si>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</si>
  <si>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</si>
  <si>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</si>
  <si>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</si>
  <si>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</si>
  <si>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</si>
  <si>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</si>
  <si>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</si>
  <si>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</si>
  <si>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</si>
  <si>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</si>
  <si>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</si>
  <si>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</si>
  <si>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</si>
  <si>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</si>
  <si>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</si>
  <si>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</si>
  <si>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</si>
  <si>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</si>
  <si>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</si>
  <si>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</si>
  <si>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</si>
  <si>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</si>
  <si>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</si>
  <si>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</si>
  <si>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</si>
  <si>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</si>
  <si>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</si>
  <si>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</si>
  <si>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</si>
  <si>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</si>
  <si>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</si>
  <si>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</si>
  <si>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</si>
  <si>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</si>
  <si>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</si>
  <si>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</si>
  <si>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</si>
  <si>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</si>
  <si>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</si>
  <si>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</si>
  <si>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</si>
  <si>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</si>
  <si>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</si>
  <si>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</si>
  <si>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</si>
  <si>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</si>
  <si>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</si>
  <si>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</si>
  <si>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</si>
  <si>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</si>
  <si>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</si>
  <si>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</si>
  <si>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</si>
  <si>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</si>
  <si>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</si>
  <si>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</si>
  <si>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</si>
  <si>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</si>
  <si>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</si>
  <si>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</si>
  <si>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</si>
  <si>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</si>
  <si>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</si>
  <si>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</si>
  <si>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</si>
  <si>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</si>
  <si>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</si>
  <si>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</si>
  <si>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</si>
  <si>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</si>
  <si>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</si>
  <si>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</si>
  <si>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</si>
  <si>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</si>
  <si>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</si>
  <si>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</si>
  <si>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</si>
  <si>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</si>
  <si>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</si>
  <si>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</si>
  <si>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</si>
  <si>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</si>
  <si>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</si>
  <si>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</si>
  <si>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</si>
  <si>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</si>
  <si>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</si>
  <si>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</si>
  <si>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</si>
  <si>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</si>
  <si>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</si>
  <si>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</si>
  <si>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</si>
  <si>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</si>
  <si>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</si>
  <si>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</si>
  <si>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</si>
  <si>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</si>
  <si>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</si>
  <si>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</si>
  <si>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</si>
  <si>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</si>
  <si>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</si>
  <si>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</si>
  <si>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</si>
  <si>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</si>
  <si>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</si>
  <si>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</si>
  <si>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</si>
  <si>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</si>
  <si>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</si>
  <si>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</si>
  <si>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</si>
  <si>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</si>
  <si>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</si>
  <si>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</si>
  <si>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</si>
  <si>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</si>
  <si>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</si>
  <si>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</si>
  <si>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</si>
  <si>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</si>
  <si>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</si>
  <si>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</si>
  <si>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</si>
  <si>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</si>
  <si>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</si>
  <si>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</si>
  <si>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</si>
  <si>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</si>
  <si>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</si>
  <si>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</si>
  <si>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</si>
  <si>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</si>
  <si>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</si>
  <si>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</si>
  <si>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</si>
  <si>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</si>
  <si>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</si>
  <si>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</si>
  <si>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</si>
  <si>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</si>
  <si>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</si>
  <si>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</si>
  <si>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</si>
  <si>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</si>
  <si>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</si>
  <si>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</si>
  <si>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</si>
  <si>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</si>
  <si>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</si>
  <si>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</si>
  <si>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</si>
  <si>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</si>
  <si>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</si>
  <si>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</si>
  <si>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</si>
  <si>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</si>
  <si>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</si>
  <si>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</si>
  <si>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</si>
  <si>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</si>
  <si>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</si>
  <si>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</si>
  <si>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</si>
  <si>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</si>
  <si>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</si>
  <si>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</si>
  <si>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</si>
  <si>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</si>
  <si>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</si>
  <si>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</si>
  <si>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</si>
  <si>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</si>
  <si>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</si>
  <si>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</si>
  <si>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</si>
  <si>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</si>
  <si>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</si>
  <si>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</si>
  <si>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</si>
  <si>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</si>
  <si>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</si>
  <si>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</si>
  <si>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</si>
  <si>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</si>
  <si>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</si>
  <si>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</si>
  <si>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</si>
  <si>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</si>
  <si>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</si>
  <si>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</si>
  <si>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</si>
  <si>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</si>
  <si>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</si>
  <si>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</si>
  <si>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</si>
  <si>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</si>
  <si>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</si>
  <si>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</si>
  <si>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</si>
  <si>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</si>
  <si>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</si>
  <si>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</si>
  <si>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</si>
  <si>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</si>
  <si>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</si>
  <si>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</si>
  <si>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</si>
  <si>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</si>
  <si>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</si>
  <si>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</si>
  <si>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</si>
  <si>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</si>
  <si>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</si>
  <si>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</si>
  <si>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</si>
  <si>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</si>
  <si>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</si>
  <si>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</si>
  <si>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</si>
  <si>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</si>
  <si>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</si>
  <si>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</si>
  <si>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</si>
  <si>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</si>
  <si>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</si>
  <si>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</si>
  <si>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</si>
  <si>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</si>
  <si>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</si>
  <si>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</si>
  <si>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</si>
  <si>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</si>
  <si>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</si>
  <si>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</si>
  <si>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</si>
  <si>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</si>
  <si>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</si>
  <si>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</si>
  <si>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</si>
  <si>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</si>
  <si>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</si>
  <si>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</si>
  <si>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</si>
  <si>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</si>
  <si>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</si>
  <si>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</si>
  <si>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</si>
  <si>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</si>
  <si>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</si>
  <si>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</si>
  <si>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</si>
  <si>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</si>
  <si>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</si>
  <si>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</si>
  <si>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</si>
  <si>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</si>
  <si>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</si>
  <si>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</si>
  <si>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</si>
  <si>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</si>
  <si>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</si>
  <si>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</si>
  <si>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</si>
  <si>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</si>
  <si>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</si>
  <si>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</si>
  <si>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</si>
  <si>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</si>
  <si>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</si>
  <si>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</si>
  <si>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</si>
  <si>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</si>
  <si>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</si>
  <si>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</si>
  <si>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</si>
  <si>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</si>
  <si>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</si>
  <si>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</si>
  <si>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</si>
  <si>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</si>
  <si>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</si>
  <si>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</si>
  <si>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</si>
  <si>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</si>
  <si>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</si>
  <si>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</si>
  <si>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</si>
  <si>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</si>
  <si>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</si>
  <si>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</si>
  <si>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</si>
  <si>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</si>
  <si>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</si>
  <si>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</si>
  <si>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</si>
  <si>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</si>
  <si>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</si>
  <si>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</si>
  <si>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</si>
  <si>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</si>
  <si>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</si>
  <si>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</si>
  <si>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</si>
  <si>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</si>
  <si>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</si>
  <si>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</si>
  <si>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</si>
  <si>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</si>
  <si>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</si>
  <si>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</si>
  <si>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</si>
  <si>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</si>
  <si>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</si>
  <si>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</si>
  <si>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</si>
  <si>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</si>
  <si>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</si>
  <si>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</si>
  <si>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</si>
  <si>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</si>
  <si>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</si>
  <si>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</si>
  <si>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</si>
  <si>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</si>
  <si>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</si>
  <si>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</si>
  <si>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</si>
  <si>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</si>
  <si>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</si>
  <si>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</si>
  <si>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</si>
  <si>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</si>
  <si>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</si>
  <si>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</si>
  <si>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</si>
  <si>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</si>
  <si>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</si>
  <si>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</si>
  <si>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</si>
  <si>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</si>
  <si>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</si>
  <si>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</si>
  <si>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</si>
  <si>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</si>
  <si>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</si>
  <si>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</si>
  <si>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</si>
  <si>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</si>
  <si>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</si>
  <si>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</si>
  <si>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</si>
  <si>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</si>
  <si>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</si>
  <si>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</si>
  <si>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</si>
  <si>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</si>
  <si>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</si>
  <si>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</si>
  <si>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</si>
  <si>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</si>
  <si>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</si>
  <si>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</si>
  <si>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</si>
  <si>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</si>
  <si>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</si>
  <si>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</si>
  <si>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</si>
  <si>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</si>
  <si>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</si>
  <si>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</si>
  <si>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</si>
  <si>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</si>
  <si>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</si>
  <si>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</si>
  <si>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</si>
  <si>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</si>
  <si>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</si>
  <si>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</si>
  <si>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</si>
  <si>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</si>
  <si>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</si>
  <si>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</si>
  <si>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</si>
  <si>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</si>
  <si>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</si>
  <si>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</si>
  <si>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</si>
  <si>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</si>
  <si>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</si>
  <si>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</si>
  <si>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</si>
  <si>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</si>
  <si>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</si>
  <si>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</si>
  <si>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</si>
  <si>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</si>
  <si>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</si>
  <si>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</si>
  <si>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</si>
  <si>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</si>
  <si>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</si>
  <si>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</si>
  <si>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</si>
  <si>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</si>
  <si>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</si>
  <si>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</si>
  <si>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</si>
  <si>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</si>
  <si>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</si>
  <si>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</si>
  <si>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</si>
  <si>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</si>
  <si>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</si>
  <si>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</si>
  <si>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</si>
  <si>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</si>
  <si>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</si>
  <si>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</si>
  <si>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</si>
  <si>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</si>
  <si>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</si>
  <si>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</si>
  <si>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</si>
  <si>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</si>
  <si>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</si>
  <si>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</si>
  <si>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</si>
  <si>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</si>
  <si>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</si>
  <si>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</si>
  <si>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</si>
  <si>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</si>
  <si>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</si>
  <si>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</si>
  <si>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</si>
  <si>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</si>
  <si>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</si>
  <si>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</si>
  <si>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</si>
  <si>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</si>
  <si>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</si>
  <si>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</si>
  <si>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</si>
  <si>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</si>
  <si>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</si>
  <si>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</si>
  <si>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</si>
  <si>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</si>
  <si>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</si>
  <si>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</si>
  <si>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</si>
  <si>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</si>
  <si>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</si>
  <si>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</si>
  <si>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</si>
  <si>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</si>
  <si>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</si>
  <si>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</si>
  <si>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</si>
  <si>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</si>
  <si>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</si>
  <si>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</si>
  <si>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</si>
  <si>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</si>
  <si>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</si>
  <si>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</si>
  <si>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</si>
  <si>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</si>
  <si>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</si>
  <si>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</si>
  <si>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</si>
  <si>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</si>
  <si>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</si>
  <si>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</si>
  <si>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</si>
  <si>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</si>
  <si>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</si>
  <si>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</si>
  <si>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</si>
  <si>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</si>
  <si>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</si>
  <si>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</si>
  <si>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</si>
  <si>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</si>
  <si>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</si>
  <si>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</si>
  <si>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</si>
  <si>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</si>
  <si>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</si>
  <si>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</si>
  <si>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</si>
  <si>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</si>
  <si>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</si>
  <si>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</si>
  <si>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</si>
  <si>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</si>
  <si>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</si>
  <si>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</si>
  <si>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</si>
  <si>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</si>
  <si>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</si>
  <si>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</si>
  <si>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</si>
  <si>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</si>
  <si>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</si>
  <si>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</si>
  <si>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</si>
  <si>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</si>
  <si>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</si>
  <si>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</si>
  <si>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</si>
  <si>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</si>
  <si>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</si>
  <si>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</si>
  <si>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</si>
  <si>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</si>
  <si>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</si>
  <si>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</si>
  <si>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</si>
  <si>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</si>
  <si>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</si>
  <si>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</si>
  <si>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</si>
  <si>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</si>
  <si>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</si>
  <si>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</si>
  <si>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</si>
  <si>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</si>
  <si>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</si>
  <si>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</si>
  <si>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</si>
  <si>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</si>
  <si>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</si>
  <si>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</si>
  <si>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</si>
  <si>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</si>
  <si>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</si>
  <si>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</si>
  <si>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</si>
  <si>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</si>
  <si>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</si>
  <si>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</si>
  <si>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</si>
  <si>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</si>
  <si>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</si>
  <si>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</si>
  <si>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</si>
  <si>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</si>
  <si>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</si>
  <si>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</si>
  <si>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</si>
  <si>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</si>
  <si>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</si>
  <si>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</si>
  <si>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</si>
  <si>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</si>
  <si>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</si>
  <si>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</si>
  <si>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</si>
  <si>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</si>
  <si>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</si>
  <si>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</si>
  <si>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</si>
  <si>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</si>
  <si>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</si>
  <si>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</si>
  <si>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</si>
  <si>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</si>
  <si>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</si>
  <si>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</si>
  <si>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</si>
  <si>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</si>
  <si>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</si>
  <si>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</si>
  <si>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</si>
  <si>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</si>
  <si>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</si>
  <si>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</si>
  <si>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</si>
  <si>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</si>
  <si>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</si>
  <si>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</si>
  <si>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</si>
  <si>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</si>
  <si>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</si>
  <si>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</si>
  <si>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</si>
  <si>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</si>
  <si>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</si>
  <si>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</si>
  <si>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</si>
  <si>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</si>
  <si>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</si>
  <si>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</si>
  <si>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</si>
  <si>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</si>
  <si>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</si>
  <si>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</si>
  <si>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</si>
  <si>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</si>
  <si>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</si>
  <si>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</si>
  <si>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</si>
  <si>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</si>
  <si>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</si>
  <si>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</si>
  <si>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</si>
  <si>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</si>
  <si>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</si>
  <si>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</si>
  <si>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</si>
  <si>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</si>
  <si>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</si>
  <si>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</si>
  <si>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</si>
  <si>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</si>
  <si>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</si>
  <si>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</si>
  <si>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</si>
  <si>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</si>
  <si>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</si>
  <si>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</si>
  <si>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</si>
  <si>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</si>
  <si>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</si>
  <si>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</si>
  <si>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</si>
  <si>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</si>
  <si>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</si>
  <si>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</si>
  <si>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</si>
  <si>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</si>
  <si>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</si>
  <si>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</si>
  <si>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</si>
  <si>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</si>
  <si>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</si>
  <si>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</si>
  <si>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</si>
  <si>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</si>
  <si>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</si>
  <si>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</si>
  <si>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</si>
  <si>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</si>
  <si>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</si>
  <si>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</si>
  <si>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</si>
  <si>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</si>
  <si>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</si>
  <si>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</si>
  <si>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</si>
  <si>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</si>
  <si>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</si>
  <si>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</si>
  <si>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</si>
  <si>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</si>
  <si>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</si>
  <si>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</si>
  <si>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</si>
  <si>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</si>
  <si>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</si>
  <si>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</si>
  <si>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</si>
  <si>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</si>
  <si>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</si>
  <si>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</si>
  <si>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</si>
  <si>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</si>
  <si>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</si>
  <si>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</si>
  <si>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</si>
  <si>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</si>
  <si>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</si>
  <si>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</si>
  <si>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</si>
  <si>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</si>
  <si>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</si>
  <si>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</si>
  <si>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</si>
  <si>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</si>
  <si>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</si>
  <si>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</si>
  <si>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</si>
  <si>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</si>
  <si>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</si>
  <si>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</si>
  <si>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</si>
  <si>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</si>
  <si>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</si>
  <si>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</si>
  <si>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</si>
  <si>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</si>
  <si>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</si>
  <si>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</si>
  <si>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</si>
  <si>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</si>
  <si>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</si>
  <si>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</si>
  <si>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</si>
  <si>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</si>
  <si>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</si>
  <si>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</si>
  <si>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</si>
  <si>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</si>
  <si>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</si>
  <si>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</si>
  <si>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</si>
  <si>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</si>
  <si>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</si>
  <si>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</si>
  <si>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</si>
  <si>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</si>
  <si>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</si>
  <si>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</si>
  <si>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</si>
  <si>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</si>
  <si>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</si>
  <si>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</si>
  <si>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</si>
  <si>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</si>
  <si>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</si>
  <si>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</si>
  <si>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</si>
  <si>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</si>
  <si>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</si>
  <si>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</si>
  <si>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</si>
  <si>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</si>
  <si>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</si>
  <si>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</si>
  <si>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</si>
  <si>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</si>
  <si>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</si>
  <si>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</si>
  <si>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</si>
  <si>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</si>
  <si>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</si>
  <si>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</si>
  <si>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</si>
  <si>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</si>
  <si>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</si>
  <si>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</si>
  <si>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</si>
  <si>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</si>
  <si>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</si>
  <si>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</si>
  <si>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</si>
  <si>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</si>
  <si>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</si>
  <si>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</si>
  <si>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</si>
  <si>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</si>
  <si>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</si>
  <si>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</si>
  <si>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</si>
  <si>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</si>
  <si>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</si>
  <si>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</si>
  <si>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</si>
  <si>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</si>
  <si>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</si>
  <si>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</si>
  <si>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</si>
  <si>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</si>
  <si>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</si>
  <si>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</si>
  <si>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</si>
  <si>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</si>
  <si>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</si>
  <si>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</si>
  <si>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</si>
  <si>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</si>
  <si>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</si>
  <si>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</si>
  <si>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</si>
  <si>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</si>
  <si>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</si>
  <si>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</si>
  <si>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</si>
  <si>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</si>
  <si>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</si>
  <si>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</si>
  <si>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</si>
  <si>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</si>
  <si>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</si>
  <si>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</si>
  <si>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</si>
  <si>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</si>
  <si>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</si>
  <si>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</si>
  <si>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</si>
  <si>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</si>
  <si>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</si>
  <si>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</si>
  <si>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</si>
  <si>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</si>
  <si>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</si>
  <si>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</si>
  <si>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</si>
  <si>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</si>
  <si>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</si>
  <si>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</si>
  <si>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</si>
  <si>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</si>
  <si>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</si>
  <si>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</si>
  <si>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</si>
  <si>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</si>
  <si>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</si>
  <si>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</si>
  <si>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</si>
  <si>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</si>
  <si>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</si>
  <si>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</si>
  <si>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</si>
  <si>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</si>
  <si>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</si>
  <si>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</si>
  <si>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</si>
  <si>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</si>
  <si>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</si>
  <si>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</si>
  <si>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</si>
  <si>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</si>
  <si>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</si>
  <si>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</si>
  <si>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</si>
  <si>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</si>
  <si>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</si>
  <si>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</si>
  <si>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</si>
  <si>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</si>
  <si>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</si>
  <si>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</si>
  <si>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</si>
  <si>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</si>
  <si>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</si>
  <si>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</si>
  <si>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</si>
  <si>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</si>
  <si>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</si>
  <si>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</si>
  <si>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</si>
  <si>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</si>
  <si>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</si>
  <si>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</si>
  <si>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</si>
  <si>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</si>
  <si>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</si>
  <si>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</si>
  <si>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</si>
  <si>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</si>
  <si>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</si>
  <si>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</si>
  <si>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</si>
  <si>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</si>
  <si>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</si>
  <si>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</si>
  <si>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</si>
  <si>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</si>
  <si>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</si>
  <si>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</si>
  <si>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</si>
  <si>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</si>
  <si>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</si>
  <si>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</si>
  <si>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</si>
  <si>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</si>
  <si>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</si>
  <si>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</si>
  <si>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</si>
  <si>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</si>
  <si>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</si>
  <si>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</si>
  <si>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</si>
  <si>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</si>
  <si>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</si>
  <si>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</si>
  <si>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</si>
  <si>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</si>
  <si>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</si>
  <si>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</si>
  <si>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</si>
  <si>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</si>
  <si>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</si>
  <si>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</si>
  <si>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</si>
  <si>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</si>
  <si>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</si>
  <si>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</si>
  <si>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</si>
  <si>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</si>
  <si>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</si>
  <si>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</si>
  <si>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</si>
  <si>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</si>
  <si>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</si>
  <si>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</si>
  <si>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</si>
  <si>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</si>
  <si>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</si>
  <si>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</si>
  <si>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</si>
  <si>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</si>
  <si>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</si>
  <si>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</si>
  <si>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</si>
  <si>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</si>
  <si>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</si>
  <si>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</si>
  <si>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</si>
  <si>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</si>
  <si>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</si>
  <si>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</si>
  <si>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</si>
  <si>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</si>
  <si>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</si>
  <si>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</si>
  <si>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</si>
  <si>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</si>
  <si>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</si>
  <si>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</si>
  <si>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</si>
  <si>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</si>
  <si>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</si>
  <si>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</si>
  <si>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</si>
  <si>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</si>
  <si>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</si>
  <si>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</si>
  <si>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</si>
  <si>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</si>
  <si>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</si>
  <si>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</si>
  <si>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</si>
  <si>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</si>
  <si>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</si>
  <si>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</si>
  <si>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</si>
  <si>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</si>
  <si>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</si>
  <si>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</si>
  <si>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</si>
  <si>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</si>
  <si>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</si>
  <si>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</si>
  <si>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</si>
  <si>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</si>
  <si>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</si>
  <si>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</si>
  <si>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</si>
  <si>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</si>
  <si>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</si>
  <si>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</si>
  <si>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</si>
  <si>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</si>
  <si>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</si>
  <si>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</si>
  <si>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</si>
  <si>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</si>
  <si>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</si>
  <si>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</si>
  <si>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</si>
  <si>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</si>
  <si>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</si>
  <si>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</si>
  <si>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</si>
  <si>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</si>
  <si>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</si>
  <si>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</si>
  <si>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</si>
  <si>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</si>
  <si>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</si>
  <si>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</si>
  <si>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</si>
  <si>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</si>
  <si>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</si>
  <si>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</si>
  <si>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</si>
  <si>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</si>
  <si>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</si>
  <si>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</si>
  <si>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</si>
  <si>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</si>
  <si>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</si>
  <si>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</si>
  <si>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</si>
  <si>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</si>
  <si>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</si>
  <si>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</si>
  <si>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</si>
  <si>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</si>
  <si>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</si>
  <si>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</si>
  <si>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</si>
  <si>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</si>
  <si>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</si>
  <si>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</si>
  <si>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</si>
  <si>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</si>
  <si>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</si>
  <si>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</si>
  <si>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</si>
  <si>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</si>
  <si>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</si>
  <si>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</si>
  <si>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</si>
  <si>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</si>
  <si>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</si>
  <si>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</si>
  <si>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</si>
  <si>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</si>
  <si>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</si>
  <si>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</si>
  <si>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</si>
  <si>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</si>
  <si>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</si>
  <si>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</si>
  <si>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</si>
  <si>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</si>
  <si>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</si>
  <si>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</si>
  <si>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</si>
  <si>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</si>
  <si>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</si>
  <si>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</si>
  <si>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</si>
  <si>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</si>
  <si>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</si>
  <si>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</si>
  <si>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</si>
  <si>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</si>
  <si>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</si>
  <si>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</si>
  <si>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</si>
  <si>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</si>
  <si>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</si>
  <si>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</si>
  <si>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</si>
  <si>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</si>
  <si>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</si>
  <si>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</si>
  <si>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</si>
  <si>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</si>
  <si>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</si>
  <si>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</si>
  <si>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</si>
  <si>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</si>
  <si>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</si>
  <si>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</si>
  <si>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</si>
  <si>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</si>
  <si>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</si>
  <si>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</si>
  <si>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</si>
  <si>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</si>
  <si>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</si>
  <si>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</si>
  <si>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</si>
  <si>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</si>
  <si>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</si>
  <si>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</si>
  <si>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</si>
  <si>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</si>
  <si>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</si>
  <si>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</si>
  <si>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</si>
  <si>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</si>
  <si>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</si>
  <si>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</si>
  <si>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</si>
  <si>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</si>
  <si>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</si>
  <si>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</si>
  <si>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</si>
  <si>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</si>
  <si>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</si>
  <si>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</si>
  <si>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</si>
  <si>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</si>
  <si>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</si>
  <si>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</si>
  <si>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</si>
  <si>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</si>
  <si>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</si>
  <si>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</si>
  <si>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</si>
  <si>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</si>
  <si>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</si>
  <si>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</si>
  <si>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</si>
  <si>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</si>
  <si>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</si>
  <si>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</si>
  <si>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</si>
  <si>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</si>
  <si>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</si>
  <si>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</si>
  <si>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</si>
  <si>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</si>
  <si>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</si>
  <si>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</si>
  <si>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</si>
  <si>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</si>
  <si>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</si>
  <si>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</si>
  <si>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</si>
  <si>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</si>
  <si>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</si>
  <si>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</si>
  <si>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</si>
  <si>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</si>
  <si>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</si>
  <si>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</si>
  <si>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</si>
  <si>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</si>
  <si>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</si>
  <si>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</si>
  <si>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</si>
  <si>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</si>
  <si>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</si>
  <si>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</si>
  <si>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</si>
  <si>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</si>
  <si>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</si>
  <si>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</si>
  <si>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</si>
  <si>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</si>
  <si>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</si>
  <si>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</si>
  <si>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</si>
  <si>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</si>
  <si>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</si>
  <si>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</si>
  <si>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</si>
  <si>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</si>
  <si>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</si>
  <si>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</si>
  <si>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</si>
  <si>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</si>
  <si>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</si>
  <si>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</si>
  <si>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</si>
  <si>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</si>
  <si>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</si>
  <si>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</si>
  <si>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</si>
  <si>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</si>
  <si>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</si>
  <si>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</si>
  <si>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</si>
  <si>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</si>
  <si>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</si>
  <si>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</si>
  <si>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</si>
  <si>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</si>
  <si>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</si>
  <si>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</si>
  <si>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</si>
  <si>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</si>
  <si>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</si>
  <si>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</si>
  <si>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</si>
  <si>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</si>
  <si>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</si>
  <si>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</si>
  <si>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</si>
  <si>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</si>
  <si>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</si>
  <si>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</si>
  <si>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</si>
  <si>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</si>
  <si>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</si>
  <si>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</si>
  <si>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</si>
  <si>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</si>
  <si>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</si>
  <si>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</si>
  <si>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</si>
  <si>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</si>
  <si>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</si>
  <si>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</si>
  <si>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</si>
  <si>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</si>
  <si>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</si>
  <si>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</si>
  <si>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</si>
  <si>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</si>
  <si>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</si>
  <si>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</si>
  <si>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</si>
  <si>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</si>
  <si>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</si>
  <si>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</si>
  <si>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</si>
  <si>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</si>
  <si>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</si>
  <si>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</si>
  <si>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</si>
  <si>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</si>
  <si>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</si>
  <si>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</si>
  <si>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</si>
  <si>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</si>
  <si>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</si>
  <si>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</si>
  <si>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</si>
  <si>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</si>
  <si>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</si>
  <si>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</si>
  <si>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</si>
  <si>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</si>
  <si>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</si>
  <si>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</si>
  <si>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</si>
  <si>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</si>
  <si>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</si>
  <si>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</si>
  <si>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</si>
  <si>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</si>
  <si>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</si>
  <si>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</si>
  <si>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</si>
  <si>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</si>
  <si>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</si>
  <si>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</si>
  <si>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</si>
  <si>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</si>
  <si>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</si>
  <si>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</si>
  <si>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</si>
  <si>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</si>
  <si>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</si>
  <si>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</si>
  <si>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</si>
  <si>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</si>
  <si>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</si>
  <si>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</si>
  <si>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</si>
  <si>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</si>
  <si>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</si>
  <si>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</si>
  <si>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</si>
  <si>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</si>
  <si>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</si>
  <si>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</si>
  <si>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</si>
  <si>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</si>
  <si>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</si>
  <si>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</si>
  <si>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</si>
  <si>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</si>
  <si>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</si>
  <si>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</si>
  <si>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</si>
  <si>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</si>
  <si>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</si>
  <si>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</si>
  <si>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</si>
  <si>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</si>
  <si>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</si>
  <si>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</si>
  <si>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</si>
  <si>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</si>
  <si>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</si>
  <si>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</si>
  <si>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</si>
  <si>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</si>
  <si>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</si>
  <si>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</si>
  <si>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</si>
  <si>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</si>
  <si>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</si>
  <si>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</si>
  <si>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</si>
  <si>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</si>
  <si>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</si>
  <si>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</si>
  <si>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</si>
  <si>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</si>
  <si>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</si>
  <si>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</si>
  <si>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</si>
  <si>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</si>
  <si>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</si>
  <si>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</si>
  <si>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</si>
  <si>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</si>
  <si>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</si>
  <si>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</si>
  <si>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</si>
  <si>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</si>
  <si>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</si>
  <si>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</si>
  <si>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</si>
  <si>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</si>
  <si>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</si>
  <si>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</si>
  <si>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</si>
  <si>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</si>
  <si>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</si>
  <si>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</si>
  <si>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</si>
  <si>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</si>
  <si>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</si>
  <si>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</si>
  <si>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</si>
  <si>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</si>
  <si>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</si>
  <si>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</si>
  <si>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</si>
  <si>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</si>
  <si>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</si>
  <si>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</si>
  <si>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</si>
  <si>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</si>
  <si>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</si>
  <si>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</si>
  <si>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</si>
  <si>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</si>
  <si>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</si>
  <si>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</si>
  <si>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</si>
  <si>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</si>
  <si>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</si>
  <si>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</si>
  <si>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</si>
  <si>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</si>
  <si>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</si>
  <si>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</si>
  <si>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</si>
  <si>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</si>
  <si>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</si>
  <si>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</si>
  <si>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</si>
  <si>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</si>
  <si>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</si>
  <si>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</si>
  <si>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</si>
  <si>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</si>
  <si>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</si>
  <si>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</si>
  <si>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</si>
  <si>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</si>
  <si>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</si>
  <si>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</si>
  <si>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</si>
  <si>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</si>
  <si>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</si>
  <si>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</si>
  <si>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</si>
  <si>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</si>
  <si>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</si>
  <si>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</si>
  <si>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</si>
  <si>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</si>
  <si>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</si>
  <si>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</si>
  <si>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</si>
  <si>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</si>
  <si>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</si>
  <si>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</si>
  <si>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</si>
  <si>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</si>
  <si>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</si>
  <si>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</si>
  <si>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</si>
  <si>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</si>
  <si>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</si>
  <si>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</si>
  <si>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</si>
  <si>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</si>
  <si>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</si>
  <si>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</si>
  <si>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</si>
  <si>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</si>
  <si>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</si>
  <si>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</si>
  <si>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</si>
  <si>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</si>
  <si>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</si>
  <si>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</si>
  <si>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</si>
  <si>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</si>
  <si>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</si>
  <si>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</si>
  <si>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</si>
  <si>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</si>
  <si>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</si>
  <si>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</si>
  <si>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</si>
  <si>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</si>
  <si>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</si>
  <si>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</si>
  <si>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</si>
  <si>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</si>
  <si>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</si>
  <si>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</si>
  <si>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</si>
  <si>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</si>
  <si>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</si>
  <si>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</si>
  <si>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</si>
  <si>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</si>
  <si>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</si>
  <si>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</si>
  <si>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</si>
  <si>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</si>
  <si>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</si>
  <si>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</si>
  <si>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</si>
  <si>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</si>
  <si>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</si>
  <si>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</si>
  <si>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</si>
  <si>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</si>
  <si>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</si>
  <si>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</si>
  <si>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</si>
  <si>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</si>
  <si>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</si>
  <si>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</si>
  <si>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</si>
  <si>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</si>
  <si>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</si>
  <si>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</si>
  <si>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</si>
  <si>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</si>
  <si>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</si>
  <si>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</si>
  <si>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</si>
  <si>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</si>
  <si>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</si>
  <si>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</si>
  <si>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</si>
  <si>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</si>
  <si>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</si>
  <si>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</si>
  <si>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</si>
  <si>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</si>
  <si>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</si>
  <si>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</si>
  <si>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</si>
  <si>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</si>
  <si>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</si>
  <si>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</si>
  <si>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</si>
  <si>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</si>
  <si>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</si>
  <si>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</si>
  <si>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</si>
  <si>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</si>
  <si>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</si>
  <si>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</si>
  <si>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</si>
  <si>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</si>
  <si>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</si>
  <si>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</si>
  <si>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</si>
  <si>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</si>
  <si>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</si>
  <si>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</si>
  <si>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</si>
  <si>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</si>
  <si>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</si>
  <si>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</si>
  <si>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</si>
  <si>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</si>
  <si>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</si>
  <si>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</si>
  <si>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</si>
  <si>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</si>
  <si>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</si>
  <si>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</si>
  <si>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</si>
  <si>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</si>
  <si>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</si>
  <si>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</si>
  <si>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</si>
  <si>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</si>
  <si>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</si>
  <si>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</si>
  <si>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</si>
  <si>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</si>
  <si>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</si>
  <si>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</si>
  <si>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</si>
  <si>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</si>
  <si>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</si>
  <si>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</si>
  <si>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</si>
  <si>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</si>
  <si>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</si>
  <si>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</si>
  <si>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</si>
  <si>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</si>
  <si>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</si>
  <si>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</si>
  <si>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</si>
  <si>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</si>
  <si>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</si>
  <si>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</si>
  <si>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</si>
  <si>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</si>
  <si>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</si>
  <si>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</si>
  <si>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</si>
  <si>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</si>
  <si>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</si>
  <si>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</si>
  <si>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</si>
  <si>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</si>
  <si>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</si>
  <si>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</si>
  <si>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</si>
  <si>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</si>
  <si>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</si>
  <si>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</si>
  <si>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</si>
  <si>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</si>
  <si>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</si>
  <si>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</si>
  <si>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</si>
  <si>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</si>
  <si>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</si>
  <si>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</si>
  <si>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</si>
  <si>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</si>
  <si>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</si>
  <si>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</si>
  <si>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</si>
  <si>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</si>
  <si>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</si>
  <si>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</si>
  <si>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</si>
  <si>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</si>
  <si>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</si>
  <si>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</si>
  <si>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</si>
  <si>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</si>
  <si>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</si>
  <si>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</si>
  <si>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</si>
  <si>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</si>
  <si>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</si>
  <si>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</si>
  <si>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</si>
  <si>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</si>
  <si>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</si>
  <si>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</si>
  <si>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</si>
  <si>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</si>
  <si>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</si>
  <si>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</si>
  <si>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</si>
  <si>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</si>
  <si>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</si>
  <si>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</si>
  <si>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</si>
  <si>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</si>
  <si>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</si>
  <si>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</si>
  <si>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</si>
  <si>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</si>
  <si>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</si>
  <si>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</si>
  <si>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</si>
  <si>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</si>
  <si>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</si>
  <si>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</si>
  <si>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</si>
  <si>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</si>
  <si>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</si>
  <si>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</si>
  <si>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</si>
  <si>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</si>
  <si>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</si>
  <si>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</si>
  <si>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</si>
  <si>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</si>
  <si>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</si>
  <si>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</si>
  <si>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</si>
  <si>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</si>
  <si>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</si>
  <si>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</si>
  <si>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</si>
  <si>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</si>
  <si>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</si>
  <si>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</si>
  <si>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</si>
  <si>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</si>
  <si>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</si>
  <si>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</si>
  <si>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</si>
  <si>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</si>
  <si>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</si>
  <si>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</si>
  <si>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</si>
  <si>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</si>
  <si>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</si>
  <si>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</si>
  <si>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</si>
  <si>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</si>
  <si>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</si>
  <si>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</si>
  <si>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</si>
  <si>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</si>
  <si>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</si>
  <si>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</si>
  <si>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</si>
  <si>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</si>
  <si>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</si>
  <si>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</si>
  <si>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</si>
  <si>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</si>
  <si>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</si>
  <si>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</si>
  <si>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</si>
  <si>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</si>
  <si>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</si>
  <si>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</si>
  <si>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</si>
  <si>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</si>
  <si>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</si>
  <si>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</si>
  <si>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</si>
  <si>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</si>
  <si>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</si>
  <si>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</si>
  <si>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</si>
  <si>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</si>
  <si>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</si>
  <si>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</si>
  <si>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</si>
  <si>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</si>
  <si>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</si>
  <si>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</si>
  <si>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</si>
  <si>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</si>
  <si>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</si>
  <si>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</si>
  <si>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</si>
  <si>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</si>
  <si>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</si>
  <si>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</si>
  <si>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</si>
  <si>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</si>
  <si>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</si>
  <si>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</si>
  <si>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</si>
  <si>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</si>
  <si>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</si>
  <si>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</si>
  <si>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</si>
  <si>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</si>
  <si>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</si>
  <si>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</si>
  <si>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</si>
  <si>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</si>
  <si>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</si>
  <si>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</si>
  <si>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</si>
  <si>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</si>
  <si>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</si>
  <si>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</si>
  <si>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</si>
  <si>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</si>
  <si>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</si>
  <si>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</si>
  <si>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</si>
  <si>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</si>
  <si>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</si>
  <si>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</si>
  <si>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</si>
  <si>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</si>
  <si>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</si>
  <si>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</si>
  <si>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</si>
  <si>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</si>
  <si>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</si>
  <si>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</si>
  <si>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</si>
  <si>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</si>
  <si>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</si>
  <si>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</si>
  <si>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</si>
  <si>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</si>
  <si>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</si>
  <si>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</si>
  <si>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</si>
  <si>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</si>
  <si>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</si>
  <si>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</si>
  <si>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</si>
  <si>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</si>
  <si>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</si>
  <si>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</si>
  <si>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</si>
  <si>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</si>
  <si>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</si>
  <si>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</si>
  <si>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</si>
  <si>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</si>
  <si>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</si>
  <si>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</si>
  <si>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</si>
  <si>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</si>
  <si>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</si>
  <si>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</si>
  <si>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</si>
  <si>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</si>
  <si>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</si>
  <si>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</si>
  <si>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</si>
  <si>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</si>
  <si>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</si>
  <si>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</si>
  <si>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</si>
  <si>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</si>
  <si>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</si>
  <si>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</si>
  <si>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</si>
  <si>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</si>
  <si>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</si>
  <si>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</si>
  <si>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</si>
  <si>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</si>
  <si>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</si>
  <si>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</si>
  <si>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</si>
  <si>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</si>
  <si>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</si>
  <si>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</si>
  <si>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</si>
  <si>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</si>
  <si>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</si>
  <si>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</si>
  <si>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</si>
  <si>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</si>
  <si>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</si>
  <si>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</si>
  <si>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</si>
  <si>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</si>
  <si>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</si>
  <si>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</si>
  <si>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</si>
  <si>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</si>
  <si>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</si>
  <si>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</si>
  <si>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</si>
  <si>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</si>
  <si>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</si>
  <si>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</si>
  <si>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</si>
  <si>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</si>
  <si>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</si>
  <si>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</si>
  <si>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</si>
  <si>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</si>
  <si>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</si>
  <si>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</si>
  <si>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</si>
  <si>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</si>
  <si>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</si>
  <si>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</si>
  <si>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</si>
  <si>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</si>
  <si>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</si>
  <si>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</si>
  <si>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</si>
  <si>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</si>
  <si>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</si>
  <si>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</si>
  <si>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</si>
  <si>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</si>
  <si>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</si>
  <si>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</si>
  <si>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</si>
  <si>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</si>
  <si>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</si>
  <si>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</si>
  <si>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</si>
  <si>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</si>
  <si>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</si>
  <si>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</si>
  <si>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</si>
  <si>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</si>
  <si>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</si>
  <si>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</si>
  <si>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</si>
  <si>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</si>
  <si>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</si>
  <si>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</si>
  <si>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</si>
  <si>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</si>
  <si>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</si>
  <si>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</si>
  <si>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</si>
  <si>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</si>
  <si>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</si>
  <si>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</si>
  <si>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</si>
  <si>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</si>
  <si>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</si>
  <si>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</si>
  <si>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</si>
  <si>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</si>
  <si>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</si>
  <si>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</si>
  <si>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</si>
  <si>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</si>
  <si>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</si>
  <si>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</si>
  <si>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</si>
  <si>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</si>
  <si>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</si>
  <si>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</si>
  <si>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</si>
  <si>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</si>
  <si>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</si>
  <si>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</si>
  <si>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</si>
  <si>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</si>
  <si>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</si>
  <si>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</si>
  <si>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</si>
  <si>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</si>
  <si>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</si>
  <si>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</si>
  <si>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</si>
  <si>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</si>
  <si>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</si>
  <si>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</si>
  <si>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</si>
  <si>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</si>
  <si>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</si>
  <si>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</si>
  <si>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</si>
  <si>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</si>
  <si>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</si>
  <si>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</si>
  <si>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</si>
  <si>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</si>
  <si>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</si>
  <si>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</si>
  <si>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</si>
  <si>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</si>
  <si>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</si>
  <si>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</si>
  <si>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</si>
  <si>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</si>
  <si>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</si>
  <si>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</si>
  <si>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</si>
  <si>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</si>
  <si>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</si>
  <si>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</si>
  <si>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</si>
  <si>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</si>
  <si>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</si>
  <si>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</si>
  <si>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</si>
  <si>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</si>
  <si>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</si>
  <si>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</si>
  <si>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</si>
  <si>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</si>
  <si>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</si>
  <si>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</si>
  <si>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</si>
  <si>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</si>
  <si>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</si>
  <si>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</si>
  <si>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</si>
  <si>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</si>
  <si>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</si>
  <si>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</si>
  <si>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</si>
  <si>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</si>
  <si>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</si>
  <si>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</si>
  <si>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</si>
  <si>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</si>
  <si>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</si>
  <si>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</si>
  <si>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</si>
  <si>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</si>
  <si>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</si>
  <si>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</si>
  <si>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</si>
  <si>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</si>
  <si>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</si>
  <si>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</si>
  <si>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</si>
  <si>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</si>
  <si>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</si>
  <si>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</si>
  <si>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</si>
  <si>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</si>
  <si>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</si>
  <si>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</si>
  <si>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</si>
  <si>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</si>
  <si>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</si>
  <si>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</si>
  <si>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</si>
  <si>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</si>
  <si>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</si>
  <si>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</si>
  <si>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</si>
  <si>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</si>
  <si>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</si>
  <si>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</si>
  <si>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</si>
  <si>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</si>
  <si>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</si>
  <si>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</si>
  <si>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</si>
  <si>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</si>
  <si>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</si>
  <si>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</si>
  <si>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</si>
  <si>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</si>
  <si>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</si>
  <si>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</si>
  <si>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</si>
  <si>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</si>
  <si>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</si>
  <si>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</si>
  <si>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</si>
  <si>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</si>
  <si>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</si>
  <si>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</si>
  <si>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</si>
  <si>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</si>
  <si>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</si>
  <si>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</si>
  <si>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</si>
  <si>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</si>
  <si>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</si>
  <si>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</si>
  <si>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</si>
  <si>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</si>
  <si>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</si>
  <si>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</si>
  <si>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</si>
  <si>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</si>
  <si>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</si>
  <si>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</si>
  <si>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</si>
  <si>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</si>
  <si>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</si>
  <si>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</si>
  <si>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</si>
  <si>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</si>
  <si>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</si>
  <si>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</si>
  <si>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</si>
  <si>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</si>
  <si>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</si>
  <si>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</si>
  <si>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</si>
  <si>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</si>
  <si>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</si>
  <si>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</si>
  <si>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</si>
  <si>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</si>
  <si>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</si>
  <si>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</si>
  <si>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</si>
  <si>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</si>
  <si>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</si>
  <si>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</si>
  <si>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</si>
  <si>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</si>
  <si>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</si>
  <si>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</si>
  <si>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</si>
  <si>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</si>
  <si>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</si>
  <si>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</si>
  <si>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</si>
  <si>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</si>
  <si>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</si>
  <si>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</si>
  <si>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</si>
  <si>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</si>
  <si>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</si>
  <si>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</si>
  <si>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</si>
  <si>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</si>
  <si>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</si>
  <si>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</si>
  <si>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</si>
  <si>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</si>
  <si>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</si>
  <si>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</si>
  <si>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</si>
  <si>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</si>
  <si>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</si>
  <si>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</si>
  <si>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</si>
  <si>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</si>
  <si>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</si>
  <si>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</si>
  <si>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</si>
  <si>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</si>
  <si>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</si>
  <si>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</si>
  <si>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</si>
  <si>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</si>
  <si>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</si>
  <si>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</si>
  <si>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</si>
  <si>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</si>
  <si>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</si>
  <si>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</si>
  <si>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</si>
  <si>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</si>
  <si>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</si>
  <si>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</si>
  <si>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</si>
  <si>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</si>
  <si>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</si>
  <si>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</si>
  <si>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</si>
  <si>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</si>
  <si>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</si>
  <si>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</si>
  <si>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</si>
  <si>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</si>
  <si>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</si>
  <si>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</si>
  <si>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</si>
  <si>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</si>
  <si>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</si>
  <si>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</si>
  <si>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</si>
  <si>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</si>
  <si>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</si>
  <si>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</si>
  <si>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</si>
  <si>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</si>
  <si>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</si>
  <si>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</si>
  <si>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</si>
  <si>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</si>
  <si>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</si>
  <si>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</si>
  <si>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</si>
  <si>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</si>
  <si>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</si>
  <si>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</si>
  <si>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</si>
  <si>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</si>
  <si>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</si>
  <si>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</si>
  <si>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</si>
  <si>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</si>
  <si>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</si>
  <si>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</si>
  <si>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</si>
  <si>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</si>
  <si>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</si>
  <si>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</si>
  <si>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</si>
  <si>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</si>
  <si>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</si>
  <si>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</si>
  <si>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</si>
  <si>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</si>
  <si>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</si>
  <si>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</si>
  <si>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</si>
  <si>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</si>
  <si>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</si>
  <si>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</si>
  <si>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</si>
  <si>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</si>
  <si>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</si>
  <si>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</si>
  <si>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</si>
  <si>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</si>
  <si>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</si>
  <si>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</si>
  <si>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</si>
  <si>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</si>
  <si>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</si>
  <si>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</si>
  <si>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</si>
  <si>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</si>
  <si>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</si>
  <si>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</si>
  <si>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</si>
  <si>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</si>
  <si>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</si>
  <si>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</si>
  <si>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</si>
  <si>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</si>
  <si>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</si>
  <si>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</si>
  <si>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</si>
  <si>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</si>
  <si>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</si>
  <si>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</si>
  <si>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</si>
  <si>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</si>
  <si>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</si>
  <si>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</si>
  <si>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</si>
  <si>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</si>
  <si>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</si>
  <si>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</si>
  <si>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</si>
  <si>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</si>
  <si>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</si>
  <si>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</si>
  <si>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</si>
  <si>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</si>
  <si>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</si>
  <si>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</si>
  <si>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</si>
  <si>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</si>
  <si>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</si>
  <si>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</si>
  <si>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</si>
  <si>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</si>
  <si>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</si>
  <si>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</si>
  <si>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</si>
  <si>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</si>
  <si>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</si>
  <si>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</si>
  <si>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</si>
  <si>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</si>
  <si>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</si>
  <si>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</si>
  <si>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</si>
  <si>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</si>
  <si>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</si>
  <si>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</si>
  <si>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</si>
  <si>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</si>
  <si>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</si>
  <si>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</si>
  <si>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</si>
  <si>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</si>
  <si>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</si>
  <si>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</si>
  <si>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</si>
  <si>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</si>
  <si>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</si>
  <si>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</si>
  <si>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</si>
  <si>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</si>
  <si>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</si>
  <si>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</si>
  <si>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</si>
  <si>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</si>
  <si>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</si>
  <si>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</si>
  <si>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</si>
  <si>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</si>
  <si>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</si>
  <si>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</si>
  <si>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</si>
  <si>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</si>
  <si>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</si>
  <si>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</si>
  <si>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</si>
  <si>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</si>
  <si>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</si>
  <si>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</si>
  <si>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</si>
  <si>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</si>
  <si>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</si>
  <si>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</si>
  <si>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</si>
  <si>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</si>
  <si>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</si>
  <si>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</si>
  <si>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</si>
  <si>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</si>
  <si>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</si>
  <si>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</si>
  <si>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</si>
  <si>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</si>
  <si>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</si>
  <si>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</si>
  <si>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</si>
  <si>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</si>
  <si>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</si>
  <si>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</si>
  <si>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</si>
  <si>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</si>
  <si>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</si>
  <si>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</si>
  <si>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</si>
  <si>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</si>
  <si>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</si>
  <si>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</si>
  <si>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</si>
  <si>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</si>
  <si>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</si>
  <si>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</si>
  <si>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</si>
  <si>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</si>
  <si>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</si>
  <si>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</si>
  <si>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</si>
  <si>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</si>
  <si>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</si>
  <si>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</si>
  <si>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</si>
  <si>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</si>
  <si>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</si>
  <si>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</si>
  <si>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</si>
  <si>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</si>
  <si>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</si>
  <si>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</si>
  <si>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</si>
  <si>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</si>
  <si>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</si>
  <si>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</si>
  <si>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</si>
  <si>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</si>
  <si>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</si>
  <si>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</si>
  <si>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</si>
  <si>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</si>
  <si>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</si>
  <si>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</si>
  <si>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</si>
  <si>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</si>
  <si>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</si>
  <si>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</si>
  <si>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</si>
  <si>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</si>
  <si>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</si>
  <si>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</si>
  <si>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</si>
  <si>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</si>
  <si>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</si>
  <si>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</si>
  <si>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</si>
  <si>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</si>
  <si>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</si>
  <si>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</si>
  <si>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</si>
  <si>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</si>
  <si>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</si>
  <si>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</si>
  <si>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</si>
  <si>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</si>
  <si>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</si>
  <si>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</si>
  <si>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</si>
  <si>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</si>
  <si>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</si>
  <si>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</si>
  <si>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</si>
  <si>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</si>
  <si>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</si>
  <si>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</si>
  <si>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</si>
  <si>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</si>
  <si>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</si>
  <si>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</si>
  <si>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</si>
  <si>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</si>
  <si>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</si>
  <si>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</si>
  <si>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</si>
  <si>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</si>
  <si>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</si>
  <si>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</si>
  <si>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</si>
  <si>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</si>
  <si>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</si>
  <si>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</si>
  <si>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</si>
  <si>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</si>
  <si>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</si>
  <si>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</si>
  <si>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</si>
  <si>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</si>
  <si>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</si>
  <si>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</si>
  <si>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</si>
  <si>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</si>
  <si>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</si>
  <si>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</si>
  <si>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</si>
  <si>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</si>
  <si>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</si>
  <si>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</si>
  <si>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</si>
  <si>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</si>
  <si>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</si>
  <si>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</si>
  <si>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</si>
  <si>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</si>
  <si>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</si>
  <si>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</si>
  <si>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</si>
  <si>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</si>
  <si>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</si>
  <si>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</si>
  <si>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</si>
  <si>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</si>
  <si>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</si>
  <si>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</si>
  <si>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</si>
  <si>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</si>
  <si>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</si>
  <si>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</si>
  <si>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</si>
  <si>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</si>
  <si>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</si>
  <si>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</si>
  <si>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</si>
  <si>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</si>
  <si>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</si>
  <si>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</si>
  <si>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</si>
  <si>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</si>
  <si>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</si>
  <si>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</si>
  <si>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</si>
  <si>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</si>
  <si>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</si>
  <si>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</si>
  <si>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</si>
  <si>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</si>
  <si>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</si>
  <si>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</si>
  <si>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</si>
  <si>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</si>
  <si>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</si>
  <si>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</si>
  <si>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</si>
  <si>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</si>
  <si>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</si>
  <si>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</si>
  <si>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</si>
  <si>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</si>
  <si>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</si>
  <si>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</si>
  <si>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</si>
  <si>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</si>
  <si>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</si>
  <si>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</si>
  <si>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</si>
  <si>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</si>
  <si>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</si>
  <si>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</si>
  <si>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</si>
  <si>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</si>
  <si>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</si>
  <si>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</si>
  <si>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</si>
  <si>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</si>
  <si>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</si>
  <si>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</si>
  <si>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</si>
  <si>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</si>
  <si>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</si>
  <si>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</si>
  <si>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</si>
  <si>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</si>
  <si>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</si>
  <si>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</si>
  <si>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</si>
  <si>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</si>
  <si>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</si>
  <si>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</si>
  <si>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</si>
  <si>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</si>
  <si>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</si>
  <si>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</si>
  <si>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</si>
  <si>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</si>
  <si>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</si>
  <si>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</si>
  <si>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</si>
  <si>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</si>
  <si>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</si>
  <si>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</si>
  <si>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</si>
  <si>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</si>
  <si>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</si>
  <si>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</si>
  <si>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</si>
  <si>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</si>
  <si>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</si>
  <si>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</si>
  <si>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</si>
  <si>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</si>
  <si>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</si>
  <si>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</si>
  <si>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</si>
  <si>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</si>
  <si>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</si>
  <si>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</si>
  <si>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</si>
  <si>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</si>
  <si>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</si>
  <si>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</si>
  <si>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</si>
  <si>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</si>
  <si>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</si>
  <si>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</si>
  <si>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</si>
  <si>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</si>
  <si>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</si>
  <si>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</si>
  <si>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</si>
  <si>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</si>
  <si>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</si>
  <si>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</si>
  <si>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</si>
  <si>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</si>
  <si>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</si>
  <si>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</si>
  <si>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</si>
  <si>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</si>
  <si>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</si>
  <si>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</si>
  <si>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</si>
  <si>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</si>
  <si>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</si>
  <si>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</si>
  <si>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</si>
  <si>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</si>
  <si>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</si>
  <si>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</si>
  <si>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</si>
  <si>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</si>
  <si>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</si>
  <si>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</si>
  <si>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</si>
  <si>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</si>
  <si>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</si>
  <si>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</si>
  <si>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</si>
  <si>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</si>
  <si>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</si>
  <si>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</si>
  <si>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</si>
  <si>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</si>
  <si>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</si>
  <si>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</si>
  <si>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</si>
  <si>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</si>
  <si>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</si>
  <si>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</si>
  <si>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</si>
  <si>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</si>
  <si>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</si>
  <si>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</si>
  <si>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</si>
  <si>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</si>
  <si>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</si>
  <si>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</si>
  <si>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</si>
  <si>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</si>
  <si>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</si>
  <si>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</si>
  <si>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</si>
  <si>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</si>
  <si>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</si>
  <si>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</si>
  <si>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</si>
  <si>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</si>
  <si>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</si>
  <si>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</si>
  <si>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</si>
  <si>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</si>
  <si>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</si>
  <si>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</si>
  <si>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</si>
  <si>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</si>
  <si>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</si>
  <si>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</si>
  <si>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</si>
  <si>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</si>
  <si>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</si>
  <si>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</si>
  <si>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</si>
  <si>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</si>
  <si>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</si>
  <si>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</si>
  <si>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</si>
  <si>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</si>
  <si>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</si>
  <si>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</si>
  <si>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</si>
  <si>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</si>
  <si>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</si>
  <si>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</si>
  <si>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</si>
  <si>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</si>
  <si>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</si>
  <si>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</si>
  <si>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</si>
  <si>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</si>
  <si>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</si>
  <si>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</si>
  <si>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</si>
  <si>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</si>
  <si>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</si>
  <si>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</si>
  <si>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</si>
  <si>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</si>
  <si>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</si>
  <si>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</si>
  <si>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</si>
  <si>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</si>
  <si>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</si>
  <si>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</si>
  <si>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</si>
  <si>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</si>
  <si>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</si>
  <si>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</si>
  <si>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</si>
  <si>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</si>
  <si>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</si>
  <si>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</si>
  <si>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</si>
  <si>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</si>
  <si>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</si>
  <si>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</si>
  <si>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</si>
  <si>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</si>
  <si>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</si>
  <si>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</si>
  <si>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</si>
  <si>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</si>
  <si>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</si>
  <si>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</si>
  <si>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</si>
  <si>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</si>
  <si>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</si>
  <si>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</si>
  <si>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</si>
  <si>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</si>
  <si>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</si>
  <si>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</si>
  <si>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</si>
  <si>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</si>
  <si>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</si>
  <si>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</si>
  <si>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</si>
  <si>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</si>
  <si>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</si>
  <si>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</si>
  <si>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</si>
  <si>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</si>
  <si>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</si>
  <si>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</si>
  <si>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</si>
  <si>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</si>
  <si>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</si>
  <si>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</si>
  <si>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</si>
  <si>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</si>
  <si>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</si>
  <si>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</si>
  <si>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</si>
  <si>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</si>
  <si>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</si>
  <si>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</si>
  <si>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</si>
  <si>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</si>
  <si>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</si>
  <si>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</si>
  <si>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</si>
  <si>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</si>
  <si>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</si>
  <si>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</si>
  <si>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</si>
  <si>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</si>
  <si>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</si>
  <si>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</si>
  <si>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</si>
  <si>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</si>
  <si>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</si>
  <si>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</si>
  <si>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</si>
  <si>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</si>
  <si>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</si>
  <si>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</si>
  <si>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</si>
  <si>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</si>
  <si>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</si>
  <si>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</si>
  <si>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</si>
  <si>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</si>
  <si>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</si>
  <si>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</si>
  <si>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</si>
  <si>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</si>
  <si>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</si>
  <si>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</si>
  <si>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</si>
  <si>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</si>
  <si>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</si>
  <si>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</si>
  <si>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</si>
  <si>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</si>
  <si>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</si>
  <si>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</si>
  <si>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</si>
  <si>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</si>
  <si>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</si>
  <si>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</si>
  <si>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</si>
  <si>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</si>
  <si>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</si>
  <si>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</si>
  <si>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</si>
  <si>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</si>
  <si>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</si>
  <si>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</si>
  <si>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</si>
  <si>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</si>
  <si>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</si>
  <si>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</si>
  <si>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</si>
  <si>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</si>
  <si>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</si>
  <si>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</si>
  <si>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</si>
  <si>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</si>
  <si>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</si>
  <si>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</si>
  <si>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</si>
  <si>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</si>
  <si>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</si>
  <si>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</si>
  <si>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</si>
  <si>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</si>
  <si>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</si>
  <si>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</si>
  <si>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</si>
  <si>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</si>
  <si>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</si>
  <si>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</si>
  <si>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</si>
  <si>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</si>
  <si>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</si>
  <si>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</si>
  <si>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</si>
  <si>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</si>
  <si>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</si>
  <si>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</si>
  <si>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</si>
  <si>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</si>
  <si>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</si>
  <si>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</si>
  <si>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</si>
  <si>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</si>
  <si>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</si>
  <si>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</si>
  <si>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</si>
  <si>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</si>
  <si>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</si>
  <si>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</si>
  <si>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</si>
  <si>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</si>
  <si>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</si>
  <si>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</si>
  <si>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</si>
  <si>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</si>
  <si>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</si>
  <si>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</si>
  <si>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</si>
  <si>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</si>
  <si>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</si>
  <si>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</si>
  <si>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</si>
  <si>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</si>
  <si>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</si>
  <si>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</si>
  <si>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</si>
  <si>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</si>
  <si>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</si>
  <si>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</si>
  <si>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</si>
  <si>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</si>
  <si>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</si>
  <si>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</si>
  <si>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</si>
  <si>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</si>
  <si>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</si>
  <si>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</si>
  <si>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</si>
  <si>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</si>
  <si>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</si>
  <si>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</si>
  <si>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</si>
  <si>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</si>
  <si>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</si>
  <si>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</si>
  <si>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</si>
  <si>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</si>
  <si>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</si>
  <si>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</si>
  <si>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</si>
  <si>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</si>
  <si>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</si>
  <si>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</si>
  <si>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</si>
  <si>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</si>
  <si>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</si>
  <si>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</si>
  <si>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</si>
  <si>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</si>
  <si>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</si>
  <si>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</si>
  <si>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</si>
  <si>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</si>
  <si>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</si>
  <si>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</si>
  <si>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</si>
  <si>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</si>
  <si>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</si>
  <si>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</si>
  <si>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</si>
  <si>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</si>
  <si>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</si>
  <si>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</si>
  <si>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</si>
  <si>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</si>
  <si>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</si>
  <si>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</si>
  <si>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</si>
  <si>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</si>
  <si>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</si>
  <si>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</si>
  <si>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</si>
  <si>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</si>
  <si>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</si>
  <si>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</si>
  <si>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</si>
  <si>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</si>
  <si>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</si>
  <si>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</si>
  <si>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</si>
  <si>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</si>
  <si>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</si>
  <si>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</si>
  <si>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</si>
  <si>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</si>
  <si>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</si>
  <si>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</si>
  <si>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</si>
  <si>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</si>
  <si>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</si>
  <si>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</si>
  <si>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</si>
  <si>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</si>
  <si>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</si>
  <si>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</si>
  <si>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</si>
  <si>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</si>
  <si>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</si>
  <si>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</si>
  <si>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</si>
  <si>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</si>
  <si>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</si>
  <si>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</si>
  <si>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</si>
  <si>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</si>
  <si>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</si>
  <si>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</si>
  <si>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</si>
  <si>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</si>
  <si>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</si>
  <si>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</si>
  <si>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</si>
  <si>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</si>
  <si>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</si>
  <si>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</si>
  <si>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</si>
  <si>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</si>
  <si>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</si>
  <si>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</si>
  <si>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</si>
  <si>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</si>
  <si>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</si>
  <si>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</si>
  <si>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</si>
  <si>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</si>
  <si>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</si>
  <si>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</si>
  <si>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</si>
  <si>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</si>
  <si>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</si>
  <si>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</si>
  <si>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</si>
  <si>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</si>
  <si>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</si>
  <si>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</si>
  <si>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</si>
  <si>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</si>
  <si>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</si>
  <si>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</si>
  <si>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</si>
  <si>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</si>
  <si>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</si>
  <si>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</si>
  <si>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</si>
  <si>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</si>
  <si>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</si>
  <si>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</si>
  <si>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</si>
  <si>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</si>
  <si>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</si>
  <si>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</si>
  <si>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</si>
  <si>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</si>
  <si>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</si>
  <si>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</si>
  <si>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</si>
  <si>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</si>
  <si>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</si>
  <si>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</si>
  <si>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</si>
  <si>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</si>
  <si>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</si>
  <si>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</si>
  <si>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</si>
  <si>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</si>
  <si>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</si>
  <si>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</si>
  <si>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</si>
  <si>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</si>
  <si>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</si>
  <si>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</si>
  <si>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</si>
  <si>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</si>
  <si>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</si>
  <si>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</si>
  <si>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</si>
  <si>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</si>
  <si>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</si>
  <si>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</si>
  <si>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</si>
  <si>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</si>
  <si>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</si>
  <si>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</si>
  <si>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</si>
  <si>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</si>
  <si>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</si>
  <si>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</si>
  <si>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</si>
  <si>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</si>
  <si>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</si>
  <si>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</si>
  <si>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</si>
  <si>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</si>
  <si>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</si>
  <si>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</si>
  <si>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</si>
  <si>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</si>
  <si>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</si>
  <si>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</si>
  <si>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</si>
  <si>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</si>
  <si>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</si>
  <si>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</si>
  <si>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</si>
  <si>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</si>
  <si>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</si>
  <si>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</si>
  <si>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</si>
  <si>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</si>
  <si>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</si>
  <si>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</si>
  <si>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</si>
  <si>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</si>
  <si>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</si>
  <si>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</si>
  <si>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</si>
  <si>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</si>
  <si>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</si>
  <si>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</si>
  <si>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</si>
  <si>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</si>
  <si>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</si>
  <si>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</si>
  <si>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</si>
  <si>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</si>
  <si>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</si>
  <si>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</si>
  <si>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</si>
  <si>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</si>
  <si>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</si>
  <si>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</si>
  <si>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</si>
  <si>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</si>
  <si>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</si>
  <si>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</si>
  <si>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</si>
  <si>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</si>
  <si>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</si>
  <si>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</si>
  <si>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</si>
  <si>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</si>
  <si>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</si>
  <si>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</si>
  <si>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</si>
  <si>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</si>
  <si>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</si>
  <si>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</si>
  <si>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</si>
  <si>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</si>
  <si>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</si>
  <si>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</si>
  <si>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</si>
  <si>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</si>
  <si>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</si>
  <si>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</si>
  <si>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</si>
  <si>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</si>
  <si>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</si>
  <si>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</si>
  <si>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</si>
  <si>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</si>
  <si>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</si>
  <si>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</si>
  <si>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</si>
  <si>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</si>
  <si>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</si>
  <si>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</si>
  <si>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</si>
  <si>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</si>
  <si>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</si>
  <si>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</si>
  <si>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</si>
  <si>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</si>
  <si>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</si>
  <si>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</si>
  <si>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</si>
  <si>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</si>
  <si>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</si>
  <si>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</si>
  <si>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</si>
  <si>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</si>
  <si>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</si>
  <si>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</si>
  <si>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</si>
  <si>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</si>
  <si>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</si>
  <si>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</si>
  <si>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</si>
  <si>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</si>
  <si>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</si>
  <si>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</si>
  <si>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</si>
  <si>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</si>
  <si>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</si>
  <si>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</si>
  <si>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</si>
  <si>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</si>
  <si>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</si>
  <si>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</si>
  <si>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</si>
  <si>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</si>
  <si>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</si>
  <si>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</si>
  <si>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</si>
  <si>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</si>
  <si>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</si>
  <si>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</si>
  <si>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</si>
  <si>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</si>
  <si>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</si>
  <si>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</si>
  <si>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</si>
  <si>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</si>
  <si>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</si>
  <si>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</si>
  <si>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</si>
  <si>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</si>
  <si>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</si>
  <si>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</si>
  <si>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</si>
  <si>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</si>
  <si>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</si>
  <si>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</si>
  <si>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</si>
  <si>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</si>
  <si>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</si>
  <si>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</si>
  <si>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</si>
  <si>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</si>
  <si>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</si>
  <si>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</si>
  <si>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</si>
  <si>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</si>
  <si>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</si>
  <si>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</si>
  <si>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</si>
  <si>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</si>
  <si>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</si>
  <si>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</si>
  <si>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</si>
  <si>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</si>
  <si>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</si>
  <si>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</si>
  <si>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</si>
  <si>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</si>
  <si>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</si>
  <si>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</si>
  <si>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</si>
  <si>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</si>
  <si>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</si>
  <si>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</si>
  <si>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</si>
  <si>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</si>
  <si>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</si>
  <si>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</si>
  <si>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</si>
  <si>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</si>
  <si>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</si>
  <si>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</si>
  <si>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</si>
  <si>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</si>
  <si>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</si>
  <si>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</si>
  <si>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</si>
  <si>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</si>
  <si>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</si>
  <si>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</si>
  <si>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</si>
  <si>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</si>
  <si>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</si>
  <si>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</si>
  <si>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</si>
  <si>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</si>
  <si>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</si>
  <si>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</si>
  <si>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</si>
  <si>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</si>
  <si>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</si>
  <si>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</si>
  <si>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</si>
  <si>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</si>
  <si>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</si>
  <si>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</si>
  <si>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</si>
  <si>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</si>
  <si>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</si>
  <si>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</si>
  <si>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</si>
  <si>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</si>
  <si>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</si>
  <si>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</si>
  <si>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</si>
  <si>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</si>
  <si>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</si>
  <si>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</si>
  <si>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</si>
  <si>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</si>
  <si>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</si>
  <si>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</si>
  <si>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</si>
  <si>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</si>
  <si>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</si>
  <si>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</si>
  <si>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</si>
  <si>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</si>
  <si>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</si>
  <si>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</si>
  <si>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</si>
  <si>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</si>
  <si>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</si>
  <si>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</si>
  <si>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</si>
  <si>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</si>
  <si>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</si>
  <si>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</si>
  <si>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</si>
  <si>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</si>
  <si>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</si>
  <si>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</si>
  <si>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</si>
  <si>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</si>
  <si>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</si>
  <si>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</si>
  <si>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</si>
  <si>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</si>
  <si>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</si>
  <si>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</si>
  <si>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</si>
  <si>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</si>
  <si>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</si>
  <si>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</si>
  <si>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</si>
  <si>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</si>
  <si>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</si>
  <si>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</si>
  <si>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</si>
  <si>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</si>
  <si>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</si>
  <si>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</si>
  <si>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</si>
  <si>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</si>
  <si>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</si>
  <si>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</si>
  <si>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</si>
  <si>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</si>
  <si>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</si>
  <si>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</si>
  <si>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</si>
  <si>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</si>
  <si>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</si>
  <si>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</si>
  <si>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</si>
  <si>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</si>
  <si>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</si>
  <si>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</si>
  <si>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</si>
  <si>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</si>
  <si>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</si>
  <si>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</si>
  <si>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</si>
  <si>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</si>
  <si>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</si>
  <si>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</si>
  <si>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</si>
  <si>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</si>
  <si>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</si>
  <si>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</si>
  <si>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</si>
  <si>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</si>
  <si>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</si>
  <si>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</si>
  <si>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</si>
  <si>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</si>
  <si>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</si>
  <si>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</si>
  <si>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</si>
  <si>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</si>
  <si>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</si>
  <si>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</si>
  <si>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</si>
  <si>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</si>
  <si>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</si>
  <si>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</si>
  <si>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</si>
  <si>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</si>
  <si>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</si>
  <si>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</si>
  <si>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</si>
  <si>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</si>
  <si>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</si>
  <si>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</si>
  <si>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</si>
  <si>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</si>
  <si>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</si>
  <si>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</si>
  <si>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</si>
  <si>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</si>
  <si>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</si>
  <si>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</si>
  <si>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</si>
  <si>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</si>
  <si>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</si>
  <si>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</si>
  <si>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</si>
  <si>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</si>
  <si>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</si>
  <si>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</si>
  <si>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</si>
  <si>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</si>
  <si>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</si>
  <si>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</si>
  <si>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</si>
  <si>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</si>
  <si>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</si>
  <si>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</si>
  <si>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</si>
  <si>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</si>
  <si>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</si>
  <si>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</si>
  <si>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</si>
  <si>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</si>
  <si>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</si>
  <si>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</si>
  <si>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</si>
  <si>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</si>
  <si>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</si>
  <si>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</si>
  <si>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</si>
  <si>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</si>
  <si>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</si>
  <si>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</si>
  <si>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</si>
  <si>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</si>
  <si>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</si>
  <si>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</si>
  <si>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</si>
  <si>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</si>
  <si>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</si>
  <si>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</si>
  <si>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</si>
  <si>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</si>
  <si>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</si>
  <si>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</si>
  <si>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</si>
  <si>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</si>
  <si>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</si>
  <si>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</si>
  <si>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</si>
  <si>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</si>
  <si>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</si>
  <si>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</si>
  <si>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</si>
  <si>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</si>
  <si>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</si>
  <si>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</si>
  <si>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</si>
  <si>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</si>
  <si>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</si>
  <si>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</si>
  <si>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</si>
  <si>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</si>
  <si>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</si>
  <si>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</si>
  <si>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</si>
  <si>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</si>
  <si>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</si>
  <si>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</si>
  <si>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</si>
  <si>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</si>
  <si>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</si>
  <si>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</si>
  <si>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</si>
  <si>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</si>
  <si>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</si>
  <si>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</si>
  <si>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</si>
  <si>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</si>
  <si>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</si>
  <si>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</si>
  <si>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</si>
  <si>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</si>
  <si>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</si>
  <si>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</si>
  <si>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</si>
  <si>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</si>
  <si>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</si>
  <si>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</si>
  <si>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</si>
  <si>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</si>
  <si>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</si>
  <si>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</si>
  <si>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</si>
  <si>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</si>
  <si>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</si>
  <si>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</si>
  <si>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</si>
  <si>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</si>
  <si>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</si>
  <si>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</si>
  <si>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</si>
  <si>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</si>
  <si>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</si>
  <si>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</si>
  <si>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</si>
  <si>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</si>
  <si>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</si>
  <si>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</si>
  <si>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</si>
  <si>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</si>
  <si>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</si>
  <si>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</si>
  <si>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</si>
  <si>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</si>
  <si>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</si>
  <si>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</si>
  <si>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</si>
  <si>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</si>
  <si>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</si>
  <si>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</si>
  <si>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</si>
  <si>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</si>
  <si>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</si>
  <si>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</si>
  <si>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</si>
  <si>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</si>
  <si>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</si>
  <si>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</si>
  <si>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</si>
  <si>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</si>
  <si>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</si>
  <si>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</si>
  <si>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</si>
  <si>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</si>
  <si>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</si>
  <si>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</si>
  <si>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</si>
  <si>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</si>
  <si>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</si>
  <si>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</si>
  <si>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</si>
  <si>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</si>
  <si>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</si>
  <si>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</si>
  <si>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</si>
  <si>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</si>
  <si>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</si>
  <si>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</si>
  <si>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</si>
  <si>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</si>
  <si>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</si>
  <si>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</si>
  <si>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</si>
  <si>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</si>
  <si>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</si>
  <si>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</si>
  <si>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</si>
  <si>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</si>
  <si>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</si>
  <si>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</si>
  <si>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</si>
  <si>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</si>
  <si>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</si>
  <si>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</si>
  <si>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</si>
  <si>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</si>
  <si>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</si>
  <si>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</si>
  <si>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</si>
  <si>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</si>
  <si>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</si>
  <si>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</si>
  <si>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</si>
  <si>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</si>
  <si>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</si>
  <si>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</si>
  <si>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</si>
  <si>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</si>
  <si>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</si>
  <si>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</si>
  <si>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</si>
  <si>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</si>
  <si>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</si>
  <si>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</si>
  <si>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</si>
  <si>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</si>
  <si>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</si>
  <si>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</si>
  <si>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</si>
  <si>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</si>
  <si>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</si>
  <si>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</si>
  <si>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</si>
  <si>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</si>
  <si>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</si>
  <si>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</si>
  <si>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</si>
  <si>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</si>
  <si>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</si>
  <si>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</si>
  <si>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</si>
  <si>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</si>
  <si>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</si>
  <si>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</si>
  <si>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</si>
  <si>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</si>
  <si>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</si>
  <si>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</si>
  <si>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</si>
  <si>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</si>
  <si>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</si>
  <si>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</si>
  <si>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</si>
  <si>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</si>
  <si>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</si>
  <si>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</si>
  <si>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</si>
  <si>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</si>
  <si>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</si>
  <si>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</si>
  <si>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</si>
  <si>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</si>
  <si>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</si>
  <si>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</si>
  <si>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</si>
  <si>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</si>
  <si>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</si>
  <si>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</si>
  <si>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</si>
  <si>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</si>
  <si>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</si>
  <si>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</si>
  <si>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</si>
  <si>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</si>
  <si>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</si>
  <si>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</si>
  <si>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</si>
  <si>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</si>
  <si>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</si>
  <si>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</si>
  <si>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</si>
  <si>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</si>
  <si>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</si>
  <si>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</si>
  <si>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</si>
  <si>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</si>
  <si>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</si>
  <si>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</si>
  <si>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</si>
  <si>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</si>
  <si>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</si>
  <si>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</si>
  <si>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</si>
  <si>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</si>
  <si>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</si>
  <si>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</si>
  <si>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</si>
  <si>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</si>
  <si>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</si>
  <si>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</si>
  <si>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</si>
  <si>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</si>
  <si>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</si>
  <si>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</si>
  <si>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</si>
  <si>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</si>
  <si>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</si>
  <si>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</si>
  <si>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</si>
  <si>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</si>
  <si>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</si>
  <si>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</si>
  <si>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</si>
  <si>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</si>
  <si>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</si>
  <si>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</si>
  <si>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</si>
  <si>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</si>
  <si>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</si>
  <si>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</si>
  <si>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</si>
  <si>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</si>
  <si>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</si>
  <si>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</si>
  <si>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</si>
  <si>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</si>
  <si>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</si>
  <si>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</si>
  <si>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</si>
  <si>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</si>
  <si>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</si>
  <si>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</si>
  <si>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</si>
  <si>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</si>
  <si>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</si>
  <si>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</si>
  <si>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</si>
  <si>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</si>
  <si>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</si>
  <si>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</si>
  <si>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</si>
  <si>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</si>
  <si>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</si>
  <si>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</si>
  <si>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</si>
  <si>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</si>
  <si>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</si>
  <si>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</si>
  <si>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</si>
  <si>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</si>
  <si>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</si>
  <si>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</si>
  <si>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</si>
  <si>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</si>
  <si>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</si>
  <si>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</si>
  <si>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</si>
  <si>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</si>
  <si>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</si>
  <si>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</si>
  <si>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</si>
  <si>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</si>
  <si>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</si>
  <si>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</si>
  <si>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</si>
  <si>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</si>
  <si>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</si>
  <si>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</si>
  <si>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</si>
  <si>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</si>
  <si>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</si>
  <si>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</si>
  <si>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</si>
  <si>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</si>
  <si>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</si>
  <si>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</si>
  <si>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</si>
  <si>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</si>
  <si>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</si>
  <si>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</si>
  <si>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</si>
  <si>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</si>
  <si>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</si>
  <si>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</si>
  <si>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</si>
  <si>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</si>
  <si>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</si>
  <si>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</si>
  <si>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</si>
  <si>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</si>
  <si>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</si>
  <si>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</si>
  <si>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</si>
  <si>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</si>
  <si>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</si>
  <si>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</si>
  <si>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</si>
  <si>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</si>
  <si>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</si>
  <si>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</si>
  <si>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</si>
  <si>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</si>
  <si>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</si>
  <si>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</si>
  <si>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</si>
  <si>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</si>
  <si>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</si>
  <si>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</si>
  <si>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</si>
  <si>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</si>
  <si>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</si>
  <si>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</si>
  <si>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</si>
  <si>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</si>
  <si>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</si>
  <si>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</si>
  <si>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</si>
  <si>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</si>
  <si>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</si>
  <si>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</si>
  <si>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</si>
  <si>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</si>
  <si>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</si>
  <si>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</si>
  <si>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</si>
  <si>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</si>
  <si>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</si>
  <si>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</si>
  <si>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</si>
  <si>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</si>
  <si>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</si>
  <si>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</si>
  <si>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</si>
  <si>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</si>
  <si>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</si>
  <si>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</si>
  <si>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</si>
  <si>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</si>
  <si>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</si>
  <si>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</si>
  <si>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</si>
  <si>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</si>
  <si>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</si>
  <si>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</si>
  <si>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</si>
  <si>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</si>
  <si>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</si>
  <si>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</si>
  <si>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</si>
  <si>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</si>
  <si>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</si>
  <si>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</si>
  <si>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</si>
  <si>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</si>
  <si>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</si>
  <si>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</si>
  <si>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</si>
  <si>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</si>
  <si>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</si>
  <si>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</si>
  <si>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</si>
  <si>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</si>
  <si>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</si>
  <si>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</si>
  <si>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</si>
  <si>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</si>
  <si>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</si>
  <si>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</si>
  <si>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</si>
  <si>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</si>
  <si>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</si>
  <si>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</si>
  <si>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</si>
  <si>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</si>
  <si>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</si>
  <si>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</si>
  <si>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</si>
  <si>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</si>
  <si>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</si>
  <si>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</si>
  <si>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</si>
  <si>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</si>
  <si>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</si>
  <si>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</si>
  <si>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</si>
  <si>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</si>
  <si>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</si>
  <si>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</si>
  <si>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</si>
  <si>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</si>
  <si>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</si>
  <si>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</si>
  <si>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</si>
  <si>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</si>
  <si>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</si>
  <si>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</si>
  <si>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</si>
  <si>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</si>
  <si>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</si>
  <si>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</si>
  <si>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</si>
  <si>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</si>
  <si>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</si>
  <si>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</si>
  <si>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</si>
  <si>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</si>
  <si>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</si>
  <si>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</si>
  <si>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</si>
  <si>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</si>
  <si>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</si>
  <si>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</si>
  <si>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</si>
  <si>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</si>
  <si>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</si>
  <si>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</si>
  <si>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</si>
  <si>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</si>
  <si>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</si>
  <si>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</si>
  <si>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</si>
  <si>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</si>
  <si>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</si>
  <si>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</si>
  <si>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</si>
  <si>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</si>
  <si>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</si>
  <si>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</si>
  <si>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</si>
  <si>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</si>
  <si>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</si>
  <si>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</si>
  <si>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</si>
  <si>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</si>
  <si>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</si>
  <si>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</si>
  <si>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</si>
  <si>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</si>
  <si>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</si>
  <si>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</si>
  <si>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</si>
  <si>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</si>
  <si>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</si>
  <si>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</si>
  <si>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</si>
  <si>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</si>
  <si>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</si>
  <si>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</si>
  <si>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</si>
  <si>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</si>
  <si>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</si>
  <si>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</si>
  <si>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</si>
  <si>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</si>
  <si>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</si>
  <si>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</si>
  <si>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</si>
  <si>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</si>
  <si>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</si>
  <si>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</si>
  <si>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</si>
  <si>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</si>
  <si>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</si>
  <si>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</si>
  <si>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</si>
  <si>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</si>
  <si>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</si>
  <si>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</si>
  <si>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</si>
  <si>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</si>
  <si>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</si>
  <si>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</si>
  <si>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</si>
  <si>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</si>
  <si>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</si>
  <si>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</si>
  <si>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</si>
  <si>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</si>
  <si>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</si>
  <si>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</si>
  <si>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</si>
  <si>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</si>
  <si>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</si>
  <si>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</si>
  <si>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</si>
  <si>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</si>
  <si>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</si>
  <si>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</si>
  <si>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</si>
  <si>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</si>
  <si>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</si>
  <si>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</si>
  <si>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</si>
  <si>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</si>
  <si>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</si>
  <si>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</si>
  <si>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</si>
  <si>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</si>
  <si>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</si>
  <si>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</si>
  <si>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</si>
  <si>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</si>
  <si>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</si>
  <si>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</si>
  <si>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</si>
  <si>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</si>
  <si>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</si>
  <si>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</si>
  <si>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</si>
  <si>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</si>
  <si>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</si>
  <si>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</si>
  <si>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</si>
  <si>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</si>
  <si>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</si>
  <si>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</si>
  <si>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</si>
  <si>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</si>
  <si>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</si>
  <si>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</si>
  <si>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</si>
  <si>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</si>
  <si>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</si>
  <si>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</si>
  <si>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</si>
  <si>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</si>
  <si>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</si>
  <si>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</si>
  <si>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</si>
  <si>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</si>
  <si>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</si>
  <si>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</si>
  <si>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</si>
  <si>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</si>
  <si>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</si>
  <si>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</si>
  <si>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</si>
  <si>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</si>
  <si>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</si>
  <si>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</si>
  <si>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</si>
  <si>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</si>
  <si>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</si>
  <si>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</si>
  <si>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</si>
  <si>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</si>
  <si>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</si>
  <si>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</si>
  <si>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</si>
  <si>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</si>
  <si>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</si>
  <si>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</si>
  <si>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</si>
  <si>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</si>
  <si>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</si>
  <si>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</si>
  <si>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</si>
  <si>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</si>
  <si>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</si>
  <si>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</si>
  <si>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</si>
  <si>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</si>
  <si>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</si>
  <si>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</si>
  <si>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</si>
  <si>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</si>
  <si>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</si>
  <si>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</si>
  <si>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</si>
  <si>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</si>
  <si>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</si>
  <si>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</si>
  <si>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</si>
  <si>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</si>
  <si>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</si>
  <si>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</si>
  <si>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</si>
  <si>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</si>
  <si>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</si>
  <si>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</si>
  <si>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</si>
  <si>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</si>
  <si>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</si>
  <si>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</si>
  <si>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</si>
  <si>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</si>
  <si>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</si>
  <si>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</si>
  <si>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</si>
  <si>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</si>
  <si>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</si>
  <si>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</si>
  <si>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</si>
  <si>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</si>
  <si>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</si>
  <si>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</si>
  <si>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</si>
  <si>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</si>
  <si>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</si>
  <si>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</si>
  <si>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</si>
  <si>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</si>
  <si>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</si>
  <si>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</si>
  <si>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</si>
  <si>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</si>
  <si>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</si>
  <si>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</si>
  <si>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</si>
  <si>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</si>
  <si>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</si>
  <si>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</si>
  <si>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</si>
  <si>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</si>
  <si>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</si>
  <si>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</si>
  <si>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</si>
  <si>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</si>
  <si>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</si>
  <si>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</si>
  <si>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</si>
  <si>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</si>
  <si>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</si>
  <si>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</si>
  <si>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</si>
  <si>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</si>
  <si>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</si>
  <si>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</si>
  <si>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</si>
  <si>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</si>
  <si>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</si>
  <si>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</si>
  <si>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</si>
  <si>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</si>
  <si>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</si>
  <si>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</si>
  <si>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</si>
  <si>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</si>
  <si>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</si>
  <si>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</si>
  <si>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</si>
  <si>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</si>
  <si>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</si>
  <si>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</si>
  <si>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</si>
  <si>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</si>
  <si>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</si>
  <si>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</si>
  <si>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</si>
  <si>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</si>
  <si>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</si>
  <si>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</si>
  <si>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</si>
  <si>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</si>
  <si>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</si>
  <si>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</si>
  <si>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</si>
  <si>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</si>
  <si>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</si>
  <si>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</si>
  <si>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</si>
  <si>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</si>
  <si>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</si>
  <si>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</si>
  <si>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</si>
  <si>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</si>
  <si>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</si>
  <si>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</si>
  <si>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</si>
  <si>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</si>
  <si>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</si>
  <si>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</si>
  <si>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</si>
  <si>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</si>
  <si>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</si>
  <si>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</si>
  <si>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</si>
  <si>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</si>
  <si>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</si>
  <si>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</si>
  <si>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</si>
  <si>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</si>
  <si>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</si>
  <si>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</si>
  <si>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</si>
  <si>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</si>
  <si>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</si>
  <si>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</si>
  <si>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</si>
  <si>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</si>
  <si>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</si>
  <si>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</si>
  <si>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</si>
  <si>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</si>
  <si>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</si>
  <si>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</si>
  <si>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</si>
  <si>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</si>
  <si>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</si>
  <si>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</si>
  <si>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</si>
  <si>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</si>
  <si>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</si>
  <si>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</si>
  <si>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</si>
  <si>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</si>
  <si>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</si>
  <si>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</si>
  <si>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</si>
  <si>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</si>
  <si>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</si>
  <si>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</si>
  <si>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</si>
  <si>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</si>
  <si>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</si>
  <si>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</si>
  <si>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</si>
  <si>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</si>
  <si>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</si>
  <si>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</si>
  <si>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</si>
  <si>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</si>
  <si>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</si>
  <si>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</si>
  <si>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</si>
  <si>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</si>
  <si>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</si>
  <si>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</si>
  <si>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</si>
  <si>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</si>
  <si>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</si>
  <si>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</si>
  <si>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</si>
  <si>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</si>
  <si>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</si>
  <si>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</si>
  <si>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</si>
  <si>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</si>
  <si>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</si>
  <si>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</si>
  <si>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</si>
  <si>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</si>
  <si>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</si>
  <si>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</si>
  <si>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</si>
  <si>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</si>
  <si>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</si>
  <si>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</si>
  <si>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</si>
  <si>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</si>
  <si>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</si>
  <si>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</si>
  <si>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</si>
  <si>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</si>
  <si>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</si>
  <si>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</si>
  <si>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</si>
  <si>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</si>
  <si>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</si>
  <si>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</si>
  <si>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</si>
  <si>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</si>
  <si>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</si>
  <si>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</si>
  <si>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</si>
  <si>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</si>
  <si>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</si>
  <si>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</si>
  <si>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</si>
  <si>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</si>
  <si>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</si>
  <si>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</si>
  <si>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</si>
  <si>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</si>
  <si>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</si>
  <si>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</si>
  <si>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</si>
  <si>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</si>
  <si>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</si>
  <si>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</si>
  <si>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</si>
  <si>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</si>
  <si>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</si>
  <si>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</si>
  <si>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</si>
  <si>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</si>
  <si>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</si>
  <si>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</si>
  <si>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</si>
  <si>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</si>
  <si>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</si>
  <si>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</si>
  <si>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</si>
  <si>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</si>
  <si>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</si>
  <si>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</si>
  <si>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</si>
  <si>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</si>
  <si>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</si>
  <si>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</si>
  <si>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</si>
  <si>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</si>
  <si>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</si>
  <si>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</si>
  <si>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</si>
  <si>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</si>
  <si>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</si>
  <si>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</si>
  <si>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</si>
  <si>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</si>
  <si>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</si>
  <si>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</si>
  <si>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</si>
  <si>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</si>
  <si>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</si>
  <si>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</si>
  <si>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</si>
  <si>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</si>
  <si>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</si>
  <si>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</si>
  <si>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</si>
  <si>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</si>
  <si>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</si>
  <si>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</si>
  <si>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</si>
  <si>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</si>
  <si>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</si>
  <si>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</si>
  <si>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</si>
  <si>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</si>
  <si>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</si>
  <si>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</si>
  <si>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</si>
  <si>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</si>
  <si>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</si>
  <si>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</si>
  <si>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</si>
  <si>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</si>
  <si>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</si>
  <si>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</si>
  <si>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</si>
  <si>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</si>
  <si>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</si>
  <si>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</si>
  <si>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</si>
  <si>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</si>
  <si>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</si>
  <si>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</si>
  <si>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</si>
  <si>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</si>
  <si>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</si>
  <si>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</si>
  <si>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</si>
  <si>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</si>
  <si>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</si>
  <si>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</si>
  <si>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</si>
  <si>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</si>
  <si>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</si>
  <si>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</si>
  <si>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</si>
  <si>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</si>
  <si>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</si>
  <si>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</si>
  <si>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</si>
  <si>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</si>
  <si>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</si>
  <si>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</si>
  <si>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</si>
  <si>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</si>
  <si>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</si>
  <si>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</si>
  <si>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</si>
  <si>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</si>
  <si>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</si>
  <si>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</si>
  <si>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</si>
  <si>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</si>
  <si>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</si>
  <si>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</si>
  <si>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</si>
  <si>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</si>
  <si>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</si>
  <si>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</si>
  <si>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</si>
  <si>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</si>
  <si>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</si>
  <si>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</si>
  <si>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</si>
  <si>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</si>
  <si>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</si>
  <si>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</si>
  <si>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</si>
  <si>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</si>
  <si>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</si>
  <si>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</si>
  <si>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</si>
  <si>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</si>
  <si>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</si>
  <si>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</si>
  <si>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</si>
  <si>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</si>
  <si>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</si>
  <si>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</si>
  <si>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</si>
  <si>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</si>
  <si>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</si>
  <si>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</si>
  <si>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</si>
  <si>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</si>
  <si>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</si>
  <si>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</si>
  <si>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</si>
  <si>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</si>
  <si>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</si>
  <si>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</si>
  <si>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</si>
  <si>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</si>
  <si>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</si>
  <si>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</si>
  <si>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</si>
  <si>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</si>
  <si>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</si>
  <si>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</si>
  <si>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</si>
  <si>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</si>
  <si>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</si>
  <si>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</si>
  <si>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</si>
  <si>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</si>
  <si>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</si>
  <si>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</si>
  <si>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</si>
  <si>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</si>
  <si>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</si>
  <si>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</si>
  <si>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</si>
  <si>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</si>
  <si>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</si>
  <si>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</si>
  <si>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</si>
  <si>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</si>
  <si>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</si>
  <si>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</si>
  <si>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</si>
  <si>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</si>
  <si>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</si>
  <si>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</si>
  <si>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</si>
  <si>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</si>
  <si>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</si>
  <si>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</si>
  <si>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</si>
  <si>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</si>
  <si>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</si>
  <si>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</si>
  <si>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</si>
  <si>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</si>
  <si>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</si>
  <si>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</si>
  <si>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</si>
  <si>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</si>
  <si>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</si>
  <si>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</si>
  <si>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</si>
  <si>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</si>
  <si>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</si>
  <si>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</si>
  <si>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</si>
  <si>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</si>
  <si>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</si>
  <si>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</si>
  <si>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</si>
  <si>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</si>
  <si>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</si>
  <si>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</si>
  <si>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</si>
  <si>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</si>
  <si>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</si>
  <si>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</si>
  <si>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</si>
  <si>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</si>
  <si>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</si>
  <si>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</si>
  <si>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</si>
  <si>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</si>
  <si>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</si>
  <si>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</si>
  <si>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</si>
  <si>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</si>
  <si>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</si>
  <si>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</si>
  <si>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</si>
  <si>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</si>
  <si>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</si>
  <si>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</si>
  <si>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</si>
  <si>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</si>
  <si>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</si>
  <si>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</si>
  <si>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</si>
  <si>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</si>
  <si>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</si>
  <si>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</si>
  <si>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</si>
  <si>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</si>
  <si>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</si>
  <si>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</si>
  <si>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</si>
  <si>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</si>
  <si>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</si>
  <si>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</si>
  <si>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</si>
  <si>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</si>
  <si>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</si>
  <si>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</si>
  <si>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</si>
  <si>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</si>
  <si>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</si>
  <si>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</si>
  <si>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</si>
  <si>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</si>
  <si>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</si>
  <si>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</si>
  <si>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</si>
  <si>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</si>
  <si>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</si>
  <si>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</si>
  <si>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</si>
  <si>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</si>
  <si>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</si>
  <si>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</si>
  <si>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</si>
  <si>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</si>
  <si>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</si>
  <si>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</si>
  <si>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</si>
  <si>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</si>
  <si>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</si>
  <si>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</si>
  <si>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</si>
  <si>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</si>
  <si>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</si>
  <si>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</si>
  <si>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</si>
  <si>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</si>
  <si>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</si>
  <si>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</si>
  <si>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</si>
  <si>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</si>
  <si>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</si>
  <si>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</si>
  <si>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</si>
  <si>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</si>
  <si>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</si>
  <si>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</si>
  <si>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</si>
  <si>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</si>
  <si>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</si>
  <si>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</si>
  <si>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</si>
  <si>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</si>
  <si>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</si>
  <si>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</si>
  <si>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</si>
  <si>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</si>
  <si>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</si>
  <si>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</si>
  <si>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</si>
  <si>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</si>
  <si>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</si>
  <si>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</si>
  <si>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</si>
  <si>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</si>
  <si>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</si>
  <si>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</si>
  <si>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</si>
  <si>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</si>
  <si>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</si>
  <si>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</si>
  <si>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</si>
  <si>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</si>
  <si>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</si>
  <si>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</si>
  <si>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</si>
  <si>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</si>
  <si>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</si>
  <si>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</si>
  <si>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</si>
  <si>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</si>
  <si>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</si>
  <si>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</si>
  <si>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</si>
  <si>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</si>
  <si>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</si>
  <si>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</si>
  <si>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</si>
  <si>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</si>
  <si>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</si>
  <si>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</si>
  <si>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</si>
  <si>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</si>
  <si>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</si>
  <si>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</si>
  <si>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</si>
  <si>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</si>
  <si>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</si>
  <si>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</si>
  <si>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</si>
  <si>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</si>
  <si>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</si>
  <si>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</si>
  <si>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</si>
  <si>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</si>
  <si>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</si>
  <si>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</si>
  <si>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</si>
  <si>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</si>
  <si>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</si>
  <si>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</si>
  <si>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</si>
  <si>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</si>
  <si>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</si>
  <si>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</si>
  <si>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</si>
  <si>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</si>
  <si>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</si>
  <si>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</si>
  <si>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</si>
  <si>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</si>
  <si>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</si>
  <si>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</si>
  <si>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</si>
  <si>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</si>
  <si>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</si>
  <si>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</si>
  <si>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</si>
  <si>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</si>
  <si>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</si>
  <si>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</si>
  <si>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</si>
  <si>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</si>
  <si>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</si>
  <si>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</si>
  <si>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</si>
  <si>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</si>
  <si>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</si>
  <si>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</si>
  <si>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</si>
  <si>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</si>
  <si>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</si>
  <si>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</si>
  <si>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</si>
  <si>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</si>
  <si>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</si>
  <si>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</si>
  <si>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</si>
  <si>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</si>
  <si>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</si>
  <si>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</si>
  <si>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</si>
  <si>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</si>
  <si>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</si>
  <si>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</si>
  <si>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</si>
  <si>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</si>
  <si>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</si>
  <si>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</si>
  <si>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</si>
  <si>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</si>
  <si>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</si>
  <si>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</si>
  <si>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</si>
  <si>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</si>
  <si>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</si>
  <si>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</si>
  <si>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</si>
  <si>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</si>
  <si>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</si>
  <si>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</si>
  <si>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</si>
  <si>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</si>
  <si>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</si>
  <si>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</si>
  <si>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</si>
  <si>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</si>
  <si>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</si>
  <si>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</si>
  <si>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</si>
  <si>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</si>
  <si>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</si>
  <si>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</si>
  <si>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</si>
  <si>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</si>
  <si>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</si>
  <si>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</si>
  <si>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</si>
  <si>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</si>
  <si>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</si>
  <si>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</si>
  <si>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</si>
  <si>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</si>
  <si>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</si>
  <si>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</si>
  <si>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</si>
  <si>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</si>
  <si>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</si>
  <si>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</si>
  <si>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</si>
  <si>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</si>
  <si>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</si>
  <si>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</si>
  <si>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</si>
  <si>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</si>
  <si>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</si>
  <si>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</si>
  <si>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</si>
  <si>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</si>
  <si>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</si>
  <si>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</si>
  <si>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</si>
  <si>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</si>
  <si>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</si>
  <si>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</si>
  <si>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</si>
  <si>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</si>
  <si>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</si>
  <si>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</si>
  <si>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</si>
  <si>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</si>
  <si>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</si>
  <si>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</si>
  <si>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</si>
  <si>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</si>
  <si>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</si>
  <si>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</si>
  <si>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</si>
  <si>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</si>
  <si>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</si>
  <si>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</si>
  <si>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</si>
  <si>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</si>
  <si>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</si>
  <si>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</si>
  <si>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</si>
  <si>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</si>
  <si>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</si>
  <si>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</si>
  <si>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</si>
  <si>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</si>
  <si>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</si>
  <si>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</si>
  <si>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</si>
  <si>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</si>
  <si>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</si>
  <si>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</si>
  <si>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</si>
  <si>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</si>
  <si>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</si>
  <si>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</si>
  <si>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</si>
  <si>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</si>
  <si>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</si>
  <si>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</si>
  <si>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</si>
  <si>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</si>
  <si>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</si>
  <si>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</si>
  <si>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</si>
  <si>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</si>
  <si>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</si>
  <si>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</si>
  <si>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</si>
  <si>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</si>
  <si>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</si>
  <si>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</si>
  <si>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</si>
  <si>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</si>
  <si>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</si>
  <si>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</si>
  <si>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</si>
  <si>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</si>
  <si>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</si>
  <si>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</si>
  <si>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</si>
  <si>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</si>
  <si>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</si>
  <si>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</si>
  <si>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</si>
  <si>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</si>
  <si>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</si>
  <si>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</si>
  <si>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</si>
  <si>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</si>
  <si>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</si>
  <si>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</si>
  <si>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</si>
  <si>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</si>
  <si>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</si>
  <si>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</si>
  <si>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</si>
  <si>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</si>
  <si>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</si>
  <si>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</si>
  <si>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</si>
  <si>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</si>
  <si>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</si>
  <si>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</si>
  <si>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</si>
  <si>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</si>
  <si>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</si>
  <si>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</si>
  <si>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</si>
  <si>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</si>
  <si>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</si>
  <si>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</si>
  <si>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</si>
  <si>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</si>
  <si>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</si>
  <si>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</si>
  <si>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</si>
  <si>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</si>
  <si>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</si>
  <si>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</si>
  <si>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</si>
  <si>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</si>
  <si>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</si>
  <si>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</si>
  <si>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</si>
  <si>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</si>
  <si>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</si>
  <si>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</si>
  <si>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</si>
  <si>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</si>
  <si>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</si>
  <si>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</si>
  <si>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</si>
  <si>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</si>
  <si>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</si>
  <si>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</si>
  <si>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</si>
  <si>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</si>
  <si>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</si>
  <si>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</si>
  <si>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</si>
  <si>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</si>
  <si>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</si>
  <si>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</si>
  <si>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</si>
  <si>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</si>
  <si>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</si>
  <si>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</si>
  <si>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</si>
  <si>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</si>
  <si>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</si>
  <si>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</si>
  <si>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</si>
  <si>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</si>
  <si>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</si>
  <si>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</si>
  <si>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</si>
  <si>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</si>
  <si>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</si>
  <si>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</si>
  <si>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</si>
  <si>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</si>
  <si>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</si>
  <si>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</si>
  <si>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</si>
  <si>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</si>
  <si>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</si>
  <si>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</si>
  <si>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</si>
  <si>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</si>
  <si>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</si>
  <si>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</si>
  <si>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</si>
  <si>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</si>
  <si>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</si>
  <si>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</si>
  <si>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</si>
  <si>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</si>
  <si>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</si>
  <si>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</si>
  <si>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</si>
  <si>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</si>
  <si>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</si>
  <si>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</si>
  <si>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</si>
  <si>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</si>
  <si>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</si>
  <si>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</si>
  <si>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</si>
  <si>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</si>
  <si>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</si>
  <si>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</si>
  <si>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</si>
  <si>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</si>
  <si>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</si>
  <si>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</si>
  <si>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</si>
  <si>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</si>
  <si>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</si>
  <si>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</si>
  <si>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</si>
  <si>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</si>
  <si>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</si>
  <si>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</si>
  <si>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</si>
  <si>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</si>
  <si>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</si>
  <si>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</si>
  <si>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</si>
  <si>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</si>
  <si>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</si>
  <si>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</si>
  <si>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</si>
  <si>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</si>
  <si>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</si>
  <si>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</si>
  <si>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</si>
  <si>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</si>
  <si>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</si>
  <si>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</si>
  <si>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</si>
  <si>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</si>
  <si>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</si>
  <si>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</si>
  <si>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</si>
  <si>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</si>
  <si>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</si>
  <si>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</si>
  <si>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</si>
  <si>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</si>
  <si>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</si>
  <si>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</si>
  <si>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</si>
  <si>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</si>
  <si>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</si>
  <si>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</si>
  <si>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</si>
  <si>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</si>
  <si>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</si>
  <si>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</si>
  <si>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</si>
  <si>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</si>
  <si>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</si>
  <si>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</si>
  <si>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</si>
  <si>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</si>
  <si>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</si>
  <si>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</si>
  <si>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</si>
  <si>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</si>
  <si>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</si>
  <si>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</si>
  <si>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</si>
  <si>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</si>
  <si>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</si>
  <si>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</si>
  <si>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</si>
  <si>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</si>
  <si>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</si>
  <si>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</si>
  <si>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</si>
  <si>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</si>
  <si>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</si>
  <si>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</si>
  <si>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</si>
  <si>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</si>
  <si>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</si>
  <si>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</si>
  <si>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</si>
  <si>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</si>
  <si>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</si>
  <si>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</si>
  <si>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</si>
  <si>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</si>
  <si>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</si>
  <si>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</si>
  <si>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</si>
  <si>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</si>
  <si>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</si>
  <si>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</si>
  <si>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</si>
  <si>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</si>
  <si>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</si>
  <si>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</si>
  <si>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</si>
  <si>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</si>
  <si>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</si>
  <si>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</si>
  <si>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</si>
  <si>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</si>
  <si>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</si>
  <si>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</si>
  <si>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</si>
  <si>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</si>
  <si>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</si>
  <si>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</si>
  <si>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</si>
  <si>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</si>
  <si>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</si>
  <si>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</si>
  <si>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</si>
  <si>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</si>
  <si>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</si>
  <si>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</si>
  <si>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</si>
  <si>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</si>
  <si>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</si>
  <si>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</si>
  <si>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</si>
  <si>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</si>
  <si>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</si>
  <si>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</si>
  <si>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</si>
  <si>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</si>
  <si>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</si>
  <si>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</si>
  <si>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</si>
  <si>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</si>
  <si>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</si>
  <si>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</si>
  <si>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</si>
  <si>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</si>
  <si>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</si>
  <si>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</si>
  <si>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</si>
  <si>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</si>
  <si>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</si>
  <si>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</si>
  <si>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</si>
  <si>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</si>
  <si>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</si>
  <si>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</si>
  <si>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</si>
  <si>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</si>
  <si>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</si>
  <si>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</si>
  <si>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</si>
  <si>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</si>
  <si>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</si>
  <si>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</si>
  <si>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</si>
  <si>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</si>
  <si>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</si>
  <si>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</si>
  <si>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</si>
  <si>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</si>
  <si>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</si>
  <si>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</si>
  <si>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</si>
  <si>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</si>
  <si>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</si>
  <si>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</si>
  <si>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</si>
  <si>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</si>
  <si>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</si>
  <si>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</si>
  <si>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</si>
  <si>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</si>
  <si>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</si>
  <si>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</si>
  <si>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</si>
  <si>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</si>
  <si>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</si>
  <si>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</si>
  <si>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</si>
  <si>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</si>
  <si>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</si>
  <si>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</si>
  <si>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</si>
  <si>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</si>
  <si>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</si>
  <si>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</si>
  <si>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</si>
  <si>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</si>
  <si>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</si>
  <si>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</si>
  <si>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</si>
  <si>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</si>
  <si>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</si>
  <si>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</si>
  <si>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</si>
  <si>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</si>
  <si>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</si>
  <si>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</si>
  <si>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</si>
  <si>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</si>
  <si>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</si>
  <si>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</si>
  <si>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</si>
  <si>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</si>
  <si>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</si>
  <si>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</si>
  <si>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</si>
  <si>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</si>
  <si>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</si>
  <si>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</si>
  <si>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</si>
  <si>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</si>
  <si>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</si>
  <si>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</si>
  <si>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</si>
  <si>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</si>
  <si>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</si>
  <si>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</si>
  <si>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</si>
  <si>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</si>
  <si>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</si>
  <si>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</si>
  <si>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</si>
  <si>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</si>
  <si>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</si>
  <si>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</si>
  <si>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</si>
  <si>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</si>
  <si>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</si>
  <si>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</si>
  <si>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</si>
  <si>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</si>
  <si>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</si>
  <si>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</si>
  <si>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</si>
  <si>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</si>
  <si>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</si>
  <si>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</si>
  <si>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</si>
  <si>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</si>
  <si>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</si>
  <si>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</si>
  <si>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</si>
  <si>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</si>
  <si>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</si>
  <si>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</si>
  <si>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</si>
  <si>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</si>
  <si>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</si>
  <si>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</si>
  <si>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</si>
  <si>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</si>
  <si>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</si>
  <si>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</si>
  <si>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</si>
  <si>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</si>
  <si>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</si>
  <si>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</si>
  <si>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</si>
  <si>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</si>
  <si>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</si>
  <si>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</si>
  <si>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</si>
  <si>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</si>
  <si>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</si>
  <si>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</si>
  <si>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</si>
  <si>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</si>
  <si>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</si>
  <si>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</si>
  <si>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</si>
  <si>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</si>
  <si>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</si>
  <si>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</si>
  <si>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</si>
  <si>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</si>
  <si>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</si>
  <si>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</si>
  <si>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</si>
  <si>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</si>
  <si>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</si>
  <si>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</si>
  <si>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</si>
  <si>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</si>
  <si>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</si>
  <si>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</si>
  <si>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</si>
  <si>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</si>
  <si>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</si>
  <si>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</si>
  <si>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</si>
  <si>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</si>
  <si>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</si>
  <si>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</si>
  <si>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</si>
  <si>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</si>
  <si>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</si>
  <si>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</si>
  <si>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</si>
  <si>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</si>
  <si>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</si>
  <si>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</si>
  <si>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</si>
  <si>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</si>
  <si>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</si>
  <si>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</si>
  <si>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</si>
  <si>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</si>
  <si>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</si>
  <si>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</si>
  <si>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</si>
  <si>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</si>
  <si>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</si>
  <si>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</si>
  <si>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</si>
  <si>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</si>
  <si>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</si>
  <si>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</si>
  <si>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</si>
  <si>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</si>
  <si>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</si>
  <si>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</si>
  <si>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</si>
  <si>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</si>
  <si>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</si>
  <si>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</si>
  <si>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</si>
  <si>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</si>
  <si>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</si>
  <si>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</si>
  <si>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</si>
  <si>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</si>
  <si>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</si>
  <si>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</si>
  <si>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</si>
  <si>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</si>
  <si>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</si>
  <si>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</si>
  <si>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</si>
  <si>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</si>
  <si>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</si>
  <si>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</si>
  <si>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</si>
  <si>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</si>
  <si>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</si>
  <si>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</si>
  <si>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</si>
  <si>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</si>
  <si>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</si>
  <si>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</si>
  <si>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</si>
  <si>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</si>
  <si>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</si>
  <si>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</si>
  <si>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</si>
  <si>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</si>
  <si>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</si>
  <si>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</si>
  <si>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</si>
  <si>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</si>
  <si>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</si>
  <si>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</si>
  <si>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</si>
  <si>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</si>
  <si>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</si>
  <si>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</si>
  <si>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</si>
  <si>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</si>
  <si>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</si>
  <si>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</si>
  <si>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</si>
  <si>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</si>
  <si>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</si>
  <si>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</si>
  <si>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</si>
  <si>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</si>
  <si>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</si>
  <si>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</si>
  <si>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</si>
  <si>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</si>
  <si>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</si>
  <si>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</si>
  <si>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</si>
  <si>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</si>
  <si>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</si>
  <si>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</si>
  <si>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</si>
  <si>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</si>
  <si>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</si>
  <si>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</si>
  <si>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</si>
  <si>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</si>
  <si>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</si>
  <si>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</si>
  <si>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</si>
  <si>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</si>
  <si>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</si>
  <si>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</si>
  <si>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</si>
  <si>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</si>
  <si>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</si>
  <si>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</si>
  <si>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</si>
  <si>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</si>
  <si>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</si>
  <si>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</si>
  <si>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</si>
  <si>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</si>
  <si>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</si>
  <si>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</si>
  <si>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</si>
  <si>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</si>
  <si>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</si>
  <si>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</si>
  <si>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</si>
  <si>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</si>
  <si>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</si>
  <si>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</si>
  <si>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</si>
  <si>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</si>
  <si>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</si>
  <si>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</si>
  <si>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</si>
  <si>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</si>
  <si>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</si>
  <si>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</si>
  <si>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</si>
  <si>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</si>
  <si>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</si>
  <si>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</si>
  <si>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</si>
  <si>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</si>
  <si>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</si>
  <si>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</si>
  <si>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</si>
  <si>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</si>
  <si>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</si>
  <si>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</si>
  <si>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</si>
  <si>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</si>
  <si>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</si>
  <si>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</si>
  <si>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</si>
  <si>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</si>
  <si>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</si>
  <si>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</si>
  <si>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</si>
  <si>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</si>
  <si>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</si>
  <si>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</si>
  <si>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</si>
  <si>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</si>
  <si>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</si>
  <si>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</si>
  <si>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</si>
  <si>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</si>
  <si>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</si>
  <si>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</si>
  <si>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</si>
  <si>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</si>
  <si>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</si>
  <si>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</si>
  <si>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</si>
  <si>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</si>
  <si>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</si>
  <si>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</si>
  <si>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</si>
  <si>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</si>
  <si>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</si>
  <si>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</si>
  <si>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</si>
  <si>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</si>
  <si>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</si>
  <si>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</si>
  <si>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</si>
  <si>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</si>
  <si>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</si>
  <si>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</si>
  <si>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</si>
  <si>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</si>
  <si>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</si>
  <si>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</si>
  <si>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</si>
  <si>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</si>
  <si>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</si>
  <si>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</si>
  <si>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</si>
  <si>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</si>
  <si>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</si>
  <si>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</si>
  <si>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</si>
  <si>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</si>
  <si>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</si>
  <si>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</si>
  <si>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</si>
  <si>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</si>
  <si>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</si>
  <si>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</si>
  <si>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</si>
  <si>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</si>
  <si>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</si>
  <si>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</si>
  <si>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</si>
  <si>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</si>
  <si>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</si>
  <si>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</si>
  <si>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</si>
  <si>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</si>
  <si>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</si>
  <si>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</si>
  <si>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</si>
  <si>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</si>
  <si>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</si>
  <si>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</si>
  <si>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</si>
  <si>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</si>
  <si>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</si>
  <si>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</si>
  <si>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</si>
  <si>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</si>
  <si>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</si>
  <si>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</si>
  <si>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</si>
  <si>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</si>
  <si>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</si>
  <si>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</si>
  <si>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</si>
  <si>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</si>
  <si>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</si>
  <si>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</si>
  <si>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</si>
  <si>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</si>
  <si>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</si>
  <si>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</si>
  <si>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</si>
  <si>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</si>
  <si>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</si>
  <si>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</si>
  <si>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</si>
  <si>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</si>
  <si>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</si>
  <si>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</si>
  <si>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</si>
  <si>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</si>
  <si>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</si>
  <si>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</si>
  <si>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</si>
  <si>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</si>
  <si>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</si>
  <si>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</si>
  <si>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</si>
  <si>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</si>
  <si>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</si>
  <si>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</si>
  <si>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</si>
  <si>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</si>
  <si>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</si>
  <si>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</si>
  <si>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</si>
  <si>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</si>
  <si>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</si>
  <si>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</si>
  <si>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</si>
  <si>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</si>
  <si>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</si>
  <si>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</si>
  <si>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</si>
  <si>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</si>
  <si>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</si>
  <si>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</si>
  <si>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</si>
  <si>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</si>
  <si>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</si>
  <si>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</si>
  <si>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</si>
  <si>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</si>
  <si>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</si>
  <si>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</si>
  <si>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</si>
  <si>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</si>
  <si>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</si>
  <si>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</si>
  <si>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</si>
  <si>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</si>
  <si>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</si>
  <si>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</si>
  <si>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</si>
  <si>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</si>
  <si>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</si>
  <si>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</si>
  <si>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</si>
  <si>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</si>
  <si>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</si>
  <si>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</si>
  <si>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</si>
  <si>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</si>
  <si>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</si>
  <si>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</si>
  <si>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</si>
  <si>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</si>
  <si>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</si>
  <si>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</si>
  <si>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</si>
  <si>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</si>
  <si>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</si>
  <si>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</si>
  <si>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</si>
  <si>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</si>
  <si>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</si>
  <si>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</si>
  <si>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</si>
  <si>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</si>
  <si>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</si>
  <si>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</si>
  <si>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</si>
  <si>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</si>
  <si>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</si>
  <si>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</si>
  <si>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</si>
  <si>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</si>
  <si>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</si>
  <si>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</si>
  <si>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</si>
  <si>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</si>
  <si>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</si>
  <si>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</si>
  <si>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</si>
  <si>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</si>
  <si>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</si>
  <si>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</si>
  <si>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</si>
  <si>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</si>
  <si>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</si>
  <si>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</si>
  <si>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</si>
  <si>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</si>
  <si>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</si>
  <si>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</si>
  <si>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</si>
  <si>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</si>
  <si>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</si>
  <si>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</si>
  <si>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</si>
  <si>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</si>
  <si>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</si>
  <si>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</si>
  <si>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</si>
  <si>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</si>
  <si>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</si>
  <si>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</si>
  <si>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</si>
  <si>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</si>
  <si>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</si>
  <si>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</si>
  <si>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</si>
  <si>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</si>
  <si>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</si>
  <si>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</si>
  <si>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</si>
  <si>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</si>
  <si>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</si>
  <si>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</si>
  <si>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</si>
  <si>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</si>
  <si>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</si>
  <si>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</si>
  <si>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</si>
  <si>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</si>
  <si>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</si>
  <si>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</si>
  <si>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</si>
  <si>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</si>
  <si>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</si>
  <si>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</si>
  <si>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</si>
  <si>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</si>
  <si>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</si>
  <si>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</si>
  <si>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</si>
  <si>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</si>
  <si>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</si>
  <si>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</si>
  <si>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</si>
  <si>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</si>
  <si>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</si>
  <si>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</si>
  <si>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</si>
  <si>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</si>
  <si>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</si>
  <si>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</si>
  <si>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</si>
  <si>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</si>
  <si>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</si>
  <si>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</si>
  <si>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</si>
  <si>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</si>
  <si>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</si>
  <si>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</si>
  <si>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</si>
  <si>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</si>
  <si>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</si>
  <si>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</si>
  <si>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</si>
  <si>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</si>
  <si>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</si>
  <si>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</si>
  <si>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</si>
  <si>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</si>
  <si>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</si>
  <si>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</si>
  <si>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</si>
  <si>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</si>
  <si>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</si>
  <si>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</si>
  <si>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</si>
  <si>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</si>
  <si>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</si>
  <si>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</si>
  <si>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</si>
  <si>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</si>
  <si>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</si>
  <si>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</si>
  <si>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</si>
  <si>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</si>
  <si>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</si>
  <si>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</si>
  <si>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</si>
  <si>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</si>
  <si>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</si>
  <si>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</si>
  <si>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</si>
  <si>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</si>
  <si>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</si>
  <si>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</si>
  <si>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</si>
  <si>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</si>
  <si>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</si>
  <si>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</si>
  <si>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</si>
  <si>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</si>
  <si>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</si>
  <si>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</si>
  <si>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</si>
  <si>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</si>
  <si>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</si>
  <si>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</si>
  <si>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</si>
  <si>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</si>
  <si>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</si>
  <si>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</si>
  <si>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</si>
  <si>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</si>
  <si>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</si>
  <si>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</si>
  <si>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</si>
  <si>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</si>
  <si>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</si>
  <si>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</si>
  <si>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</si>
  <si>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</si>
  <si>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</si>
  <si>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</si>
  <si>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</si>
  <si>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</si>
  <si>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</si>
  <si>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</si>
  <si>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</si>
  <si>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</si>
  <si>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</si>
  <si>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</si>
  <si>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</si>
  <si>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</si>
  <si>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</si>
  <si>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</si>
  <si>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</si>
  <si>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</si>
  <si>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</si>
  <si>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</si>
  <si>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</si>
  <si>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</si>
  <si>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</si>
  <si>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</si>
  <si>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</si>
  <si>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</si>
  <si>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</si>
  <si>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</si>
  <si>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</si>
  <si>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</si>
  <si>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</si>
  <si>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</si>
  <si>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</si>
  <si>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</si>
  <si>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</si>
  <si>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</si>
  <si>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</si>
  <si>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</si>
  <si>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</si>
  <si>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</si>
  <si>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</si>
  <si>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</si>
  <si>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</si>
  <si>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</si>
  <si>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</si>
  <si>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</si>
  <si>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</si>
  <si>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</si>
  <si>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</si>
  <si>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</si>
  <si>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</si>
  <si>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</si>
  <si>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</si>
  <si>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</si>
  <si>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</si>
  <si>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</si>
  <si>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</si>
  <si>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</si>
  <si>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</si>
  <si>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</si>
  <si>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</si>
  <si>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</si>
  <si>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</si>
  <si>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</si>
  <si>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</si>
  <si>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</si>
  <si>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</si>
  <si>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</si>
  <si>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</si>
  <si>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</si>
  <si>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</si>
  <si>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</si>
  <si>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</si>
  <si>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</si>
  <si>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</si>
  <si>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</si>
  <si>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</si>
  <si>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</si>
  <si>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</si>
  <si>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</si>
  <si>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</si>
  <si>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</si>
  <si>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</si>
  <si>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</si>
  <si>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</si>
  <si>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</si>
  <si>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</si>
  <si>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</si>
  <si>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</si>
  <si>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</si>
  <si>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</si>
  <si>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</si>
  <si>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</si>
  <si>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</si>
  <si>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</si>
  <si>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</si>
  <si>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</si>
  <si>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</si>
  <si>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</si>
  <si>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</si>
  <si>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</si>
  <si>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</si>
  <si>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</si>
  <si>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</si>
  <si>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</si>
  <si>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</si>
  <si>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</si>
  <si>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</si>
  <si>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</si>
  <si>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</si>
  <si>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</si>
  <si>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</si>
  <si>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</si>
  <si>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</si>
  <si>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</si>
  <si>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</si>
  <si>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</si>
  <si>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</si>
  <si>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</si>
  <si>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</si>
  <si>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</si>
  <si>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</si>
  <si>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</si>
  <si>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</si>
  <si>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</si>
  <si>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</si>
  <si>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</si>
  <si>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</si>
  <si>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</si>
  <si>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</si>
  <si>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</si>
  <si>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</si>
  <si>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</si>
  <si>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</si>
  <si>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</si>
  <si>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</si>
  <si>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</si>
  <si>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</si>
  <si>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</si>
  <si>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</si>
  <si>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</si>
  <si>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</si>
  <si>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</si>
  <si>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</si>
  <si>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</si>
  <si>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</si>
  <si>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</si>
  <si>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</si>
  <si>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</si>
  <si>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</si>
  <si>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</si>
  <si>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</si>
  <si>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</si>
  <si>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</si>
  <si>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</si>
  <si>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</si>
  <si>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</si>
  <si>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</si>
  <si>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</si>
  <si>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</si>
  <si>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</si>
  <si>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</si>
  <si>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</si>
  <si>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</si>
  <si>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</si>
  <si>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</si>
  <si>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</si>
  <si>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</si>
  <si>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</si>
  <si>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</si>
  <si>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</si>
  <si>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</si>
  <si>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</si>
  <si>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</si>
  <si>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</si>
  <si>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</si>
  <si>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</si>
  <si>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</si>
  <si>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</si>
  <si>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</si>
  <si>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</si>
  <si>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</si>
  <si>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</si>
  <si>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</si>
  <si>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</si>
  <si>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</si>
  <si>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</si>
  <si>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</si>
  <si>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</si>
  <si>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</si>
  <si>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</si>
  <si>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</si>
  <si>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</si>
  <si>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</si>
  <si>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</si>
  <si>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</si>
  <si>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</si>
  <si>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</si>
  <si>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</si>
  <si>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</si>
  <si>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</si>
  <si>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</si>
  <si>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</si>
  <si>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</si>
  <si>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</si>
  <si>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</si>
  <si>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</si>
  <si>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</si>
  <si>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</si>
  <si>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</si>
  <si>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</si>
  <si>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</si>
  <si>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</si>
  <si>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</si>
  <si>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</si>
  <si>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</si>
  <si>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</si>
  <si>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</si>
  <si>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</si>
  <si>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</si>
  <si>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</si>
  <si>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</si>
  <si>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</si>
  <si>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</si>
  <si>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</si>
  <si>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</si>
  <si>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</si>
  <si>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</si>
  <si>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</si>
  <si>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</si>
  <si>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</si>
  <si>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</si>
  <si>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</si>
  <si>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</si>
  <si>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</si>
  <si>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</si>
  <si>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</si>
  <si>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</si>
  <si>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</si>
  <si>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</si>
  <si>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</si>
  <si>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</si>
  <si>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</si>
  <si>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</si>
  <si>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</si>
  <si>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</si>
  <si>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</si>
  <si>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</si>
  <si>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</si>
  <si>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</si>
  <si>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</si>
  <si>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</si>
  <si>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</si>
  <si>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</si>
  <si>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</si>
  <si>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</si>
  <si>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</si>
  <si>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</si>
  <si>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</si>
  <si>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</si>
  <si>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</si>
  <si>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</si>
  <si>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</si>
  <si>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</si>
  <si>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</si>
  <si>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</si>
  <si>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</si>
  <si>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</si>
  <si>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</si>
  <si>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</si>
  <si>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</si>
  <si>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</si>
  <si>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</si>
  <si>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</si>
  <si>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</si>
  <si>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</si>
  <si>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</si>
  <si>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</si>
  <si>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</si>
  <si>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</si>
  <si>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</si>
  <si>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</si>
  <si>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</si>
  <si>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</si>
  <si>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</si>
  <si>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</si>
  <si>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</si>
  <si>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</si>
  <si>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</si>
  <si>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</si>
  <si>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</si>
  <si>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</si>
  <si>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</si>
  <si>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</si>
  <si>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</si>
  <si>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</si>
  <si>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</si>
  <si>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</si>
  <si>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</si>
  <si>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</si>
  <si>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</si>
  <si>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</si>
  <si>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</si>
  <si>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</si>
  <si>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at site TS </t>
  </si>
  <si>
    <t xml:space="preserve"> PCM-20250215-00000830 </t>
  </si>
  <si>
    <t>LTE site still down and  site located in aramco area access issue need special permission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</si>
  <si>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</si>
  <si>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</si>
  <si>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</si>
  <si>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</si>
  <si>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</si>
  <si>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</si>
  <si>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</si>
  <si>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</si>
  <si>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</si>
  <si>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</si>
  <si>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10 min </t>
  </si>
  <si>
    <t xml:space="preserve">TT-20251030-01309 , witing for separate TT </t>
  </si>
  <si>
    <t xml:space="preserve">EM team at site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</si>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</sst>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8" totalsRowShown="0" headerRowDxfId="48" dataDxfId="47" headerRowBorderDxfId="45" tableBorderDxfId="46" totalsRowBorderDxfId="44">
  <autoFilter ref="A1:L14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297.75118287037185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45960.699608680552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45960.699608680552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45960.699608680552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45960.699608680552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45960.699608680552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45960.699608680552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45960.699608680552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45960.699608680552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45960.699608680552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45960.699608680552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45960.699608680552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45960.699608680552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45960.699608680552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45960.699608680552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45960.699608680552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45960.699608680552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45960.699608680552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45960.699608680552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45960.699608680552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45960.699608680552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45960.699608680552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45960.699608680552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45960.699608680552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45960.699608680552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45960.699608680552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45960.699608680552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45960.699608680552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45960.699608680552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45960.699608680552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45960.699608680552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45960.699608680552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45960.699608680552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45960.699608680552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45960.699608680552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45960.699608680552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45960.699608680552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45960.699608680552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45960.699608680552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45960.699608680552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45960.699608680552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45960.699608680552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45960.699608680552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45960.699608680552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45960.699608680552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45960.699608680552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45960.699608680552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45960.699608680552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45960.699608680552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45960.699608680552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45960.699608680552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45960.699608680552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45960.699608680552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45960.699608680552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45960.699608680552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45960.699608680552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45960.699608680552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45960.699608680552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45960.699608680552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45960.699608680552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45960.699608680552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45960.699608680552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45960.699608680552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45960.699608680552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45960.699608680552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45960.699608680552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45960.699608680552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45960.699608680552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45960.699608680552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45960.699608680552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45960.699608680552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45960.699608680552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45960.699608680552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45960.699608680552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45960.699608680552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45960.699608680552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45960.699608680552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45960.699608680552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45960.699608680552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45960.699608680552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45960.699608680552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45960.699608680552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45960.699608680552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45960.699608680552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45960.699608680552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45960.699608680552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45960.699608680552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45960.699608680552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45960.699608680552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45960.699608680552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45960.699608680552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45960.699608680552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45960.699608680552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45960.699608680552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45960.699608680552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45960.699608680552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45960.699608680552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45960.699608680552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45960.699608680552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45960.699608680552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45960.699608680552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45960.699608680552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45960.699608680552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45960.699608680552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45960.699608680552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45960.699608680552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45960.699608680552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45960.699608680552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45960.699608680552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45960.699608680552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45960.699608680552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45960.699608680552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45960.699608680552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45960.699608680552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45960.699608680552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45960.699608680552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45960.699608680552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45960.699608680552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45960.699608680552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45960.699608680552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45960.699608680552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45960.699608680552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45960.699608680552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45960.699608680552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45960.699608680552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45960.699608680552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45960.699608680552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45960.699608680552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45960.699608680552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45960.699608680552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45960.699608680552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45960.699608680552</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45960.699608680552</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135.69977083333652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1.9575253472212353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25490</v>
      </c>
      <c r="E5" s="114" t="s">
        <v>39100</v>
      </c>
      <c r="F5" s="115">
        <v>45960.603888888887</v>
      </c>
      <c r="G5" s="116">
        <f ca="1">IFERROR(NOW()-F5,"-")</f>
        <v>9.5719791665032972E-2</v>
      </c>
      <c r="H5" s="115">
        <v>45960.598333333335</v>
      </c>
      <c r="I5" s="18" t="str">
        <f>IFERROR(VLOOKUP(D5,DB!A:F,6,0),"")</f>
        <v>Generator-SG</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45960.699608680552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45960.699608680552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45960.699608680552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45960.699608680552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45960.699608680552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45960.699608680552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45960.699608680552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45960.699608680552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45960.699608680552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45960.699608680552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45960.699608680552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45960.699608680552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45960.699608680552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45960.699608680552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45960.699608680552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45960.699608680552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45960.699608680552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45960.699608680552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45960.699608680552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45960.699608680552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45960.699608680552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45960.699608680552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45960.699608680552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45960.699608680552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45960.699608680552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45960.699608680552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45960.699608680552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45960.699608680552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45960.699608680552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45960.699608680552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45960.699608680552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45960.699608680552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45960.699608680552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45960.699608680552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45960.699608680552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45960.699608680552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45960.699608680552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45960.699608680552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45960.699608680552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45960.699608680552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45960.699608680552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45960.699608680552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45960.699608680552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45960.699608680552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45960.699608680552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45960.699608680552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45960.699608680552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45960.699608680552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45960.699608680552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45960.699608680552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45960.699608680552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45960.699608680552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45960.699608680552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45960.699608680552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45960.699608680552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45960.699608680552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45960.699608680552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45960.699608680552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45960.699608680552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45960.699608680552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45960.699608680552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45960.699608680552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45960.699608680552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45960.699608680552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45960.699608680552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45960.699608680552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45960.699608680552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45960.699608680552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45960.699608680552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45960.699608680552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45960.699608680552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45960.699608680552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45960.699608680552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45960.699608680552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45960.699608680552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45960.699608680552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45960.699608680552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45960.699608680552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45960.699608680552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45960.699608680552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45960.699608680552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45960.699608680552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45960.699608680552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45960.699608680552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45960.699608680552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45960.699608680552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45960.699608680552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45960.699608680552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45960.699608680552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45960.699608680552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45960.699608680552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45960.699608680552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45960.699608680552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45960.699608680552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45960.699608680552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45960.699608680552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45960.699608680552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45960.699608680552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45960.699608680552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45960.699608680552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45960.699608680552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45960.699608680552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45960.699608680552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45960.699608680552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45960.699608680552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45960.699608680552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45960.699608680552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45960.699608680552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45960.699608680552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45960.699608680552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45960.699608680552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45960.699608680552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45960.699608680552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45960.699608680552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45960.699608680552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45960.699608680552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45960.699608680552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45960.699608680552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45960.699608680552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45960.699608680552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45960.699608680552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45960.699608680552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45960.699608680552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45960.699608680552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45960.699608680552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45960.699608680552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45960.699608680552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45960.699608680552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45960.699608680552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45960.699608680552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45960.699608680552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45960.699608680552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45960.699608680552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45960.699608680552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45960.699608680552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45960.699608680552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45960.699608680552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45960.699608680552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45960.699608680552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45960.699608680552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45960.699608680552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45960.699608680552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45960.699608680552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45960.699608680552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45960.699608680552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45960.699608680552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45960.699608680552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45960.699608680552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45960.699608680552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45960.699608680552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45960.699608680552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45960.699608680552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45960.699608680552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45960.699608680552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45960.699608680552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45960.699608680552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45960.699608680552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45960.699608680552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45960.699608680552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45960.699608680552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45960.699608680552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45960.699608680552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45960.699608680552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45960.699608680552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45960.699608680552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45960.699608680552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45960.699608680552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45960.699608680552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45960.699608680552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45960.699608680552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45960.699608680552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45960.699608680552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45960.699608680552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45960.699608796298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45960.699608796298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45960.699608796298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45960.699608796298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45960.699608796298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45960.699608796298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45960.699608796298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45960.699608796298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45960.699608796298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45960.699608796298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45960.699608796298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45960.699608796298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45960.699608796298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45960.699608796298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45960.699608796298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45960.699608796298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45960.699608796298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45960.699608796298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45960.699608796298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45960.699608796298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45960.699608796298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45960.699608796298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45960.699608796298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45960.699608796298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45960.699608796298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45960.699608796298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45960.699608796298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45960.699608796298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45960.699608796298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45960.699608796298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45960.699608796298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45960.699608796298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45960.699608796298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45960.699608796298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45960.699608796298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45960.699608796298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45960.699608796298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45960.699608796298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45960.699608796298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45960.699608796298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45960.699608796298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45960.699608796298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45960.699608796298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45960.699608796298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45960.699608796298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45960.699608796298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45960.699608796298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45960.699608796298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45960.699608796298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45960.699608796298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45960.699608796298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45960.699608796298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45960.699608796298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45960.699608796298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45960.699608796298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45960.699608796298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45960.699608796298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45960.699608796298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45960.699608796298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45960.699608796298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45960.699608796298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45960.699608796298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45960.699608796298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45960.699608796298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45960.699608796298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45960.699608796298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45960.699608796298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45960.699608796298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45960.699608796298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45960.699608796298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45960.699608796298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45960.699608796298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45960.699608796298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45960.699608796298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45960.699608796298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45960.699608796298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45960.699608796298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45960.699608796298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45960.699608796298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45960.699608796298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45960.699608796298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45960.699608796298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45960.699608796298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45960.699608796298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45960.699608796298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45960.699608796298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45960.699608796298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45960.699608796298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45960.699608796298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45960.699608796298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45960.699608796298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45960.699608796298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45960.699608796298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45960.699608796298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45960.699608796298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45960.699608796298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45960.699608796298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45960.699608796298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45960.699608796298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45960.699608796298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45960.699608796298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45960.699608796298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45960.699608796298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45960.699608796298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45960.699608796298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45960.699608796298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45960.699608796298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45960.699608796298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45960.699608796298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45960.699608796298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45960.699608796298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45960.699608796298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45960.699608796298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45960.699608796298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45960.699608796298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45960.699608796298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45960.699608796298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45960.699608796298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45960.699608796298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45960.699608796298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45960.699608796298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45960.699608796298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45960.699608796298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45960.699608796298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45960.699608796298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45960.699608796298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45960.699608796298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45960.699608796298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45960.699608796298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45960.699608796298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45960.699608796298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45960.699608796298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45960.699608796298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45960.699608796298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45960.699608796298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45960.699608796298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45960.699608796298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45960.699608796298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45960.699608796298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45960.699608796298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45960.699608796298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45960.699608796298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45960.699608796298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45960.699608796298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45960.699608796298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45960.699608796298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45960.699608796298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45960.699608796298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45960.699608796298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45960.699608796298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45960.699608796298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45960.699608796298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45960.699608796298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45960.699608796298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45960.699608796298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45960.699608796298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45960.699608796298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45960.699608796298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45960.699608796298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45960.699608796298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45960.699608796298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45960.699608796298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45960.699608796298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45960.699608796298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45960.699608796298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45960.699608796298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45960.699608796298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45960.699608796298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45960.699608796298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45960.699608796298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45960.699608796298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45960.699608796298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45960.699608796298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45960.699608796298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45960.699608796298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45960.699608796298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45960.699608796298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45960.699608796298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45960.699608796298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45960.699608796298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45960.699608796298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45960.699608796298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45960.699608796298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45960.699608796298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45960.699608796298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45960.699608796298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45960.699608796298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45960.699608796298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45960.699608796298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45960.699608796298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45960.699608796298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45960.699608796298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45960.699608796298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45960.699608796298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45960.699608796298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45960.699608796298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45960.699608796298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45960.699608796298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45960.699608796298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45960.699608796298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45960.699608796298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45960.699608796298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45960.699608796298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45960.699608796298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45960.699608796298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45960.699608796298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45960.699608796298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45960.699608796298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45960.699608796298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45960.699608796298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45960.699608796298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45960.699608796298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45960.699608796298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45960.699608796298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45960.699608796298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45960.699608796298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45960.699608796298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45960.699608796298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45960.699608796298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45960.699608796298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45960.699608796298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45960.699608796298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45960.699608796298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45960.699608796298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45960.699608796298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45960.699608796298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45960.699608796298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45960.699608796298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45960.699608796298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45960.699608796298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45960.699608796298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45960.699608796298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45960.699608796298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45960.699608796298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45960.699608796298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45960.699608796298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45960.699608796298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45960.699608796298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45960.699608796298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45960.699608796298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45960.699608796298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45960.699608796298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45960.699608796298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45960.699608796298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45960.699608796298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45960.699608796298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45960.699608796298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45960.699608796298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45960.699608796298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45960.699608796298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45960.699608796298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45960.699608796298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45960.699608796298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45960.699608796298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45960.699608796298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45960.699608796298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45960.699608796298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45960.699608796298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45960.699608796298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45960.699608796298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45960.699608796298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45960.699608796298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45960.699608796298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45960.699608796298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45960.699608796298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45960.699608796298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45960.699608796298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45960.699608796298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45960.699608796298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45960.699608796298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45960.699608796298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45960.699608796298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45960.699608796298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45960.699608796298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45960.699608796298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45960.699608796298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45960.699608796298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45960.699608796298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45960.699608796298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45960.699608796298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45960.699608796298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45960.699608796298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45960.699608796298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45960.699608796298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45960.699608796298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45960.699608796298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45960.699608796298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45960.699608796298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45960.699608796298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45960.699608796298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45960.699608796298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45960.699608796298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45960.699608796298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45960.699608796298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45960.699608796298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45960.699608796298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45960.699608796298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45960.699608796298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45960.699608796298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45960.699608796298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45960.699608796298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45960.699608796298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45960.699608796298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45960.699608796298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45960.699608796298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45960.699608796298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45960.699608796298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45960.699608796298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45960.699608796298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45960.699608796298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45960.699608796298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45960.699608796298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45960.699608796298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45960.699608796298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45960.699608796298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45960.699608796298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45960.699608796298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45960.699608796298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45960.699608796298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45960.699608796298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45960.699608796298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45960.699608796298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45960.699608796298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45960.699608796298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45960.699608796298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45960.699608796298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45960.699608796298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45960.699608796298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45960.699608796298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45960.699608796298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45960.699608796298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45960.699608796298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45960.699608796298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45960.699608796298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45960.699608796298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45960.699608796298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45960.699608796298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45960.699608796298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45960.699608796298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45960.699608796298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45960.699608796298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45960.699608796298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45960.699608796298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45960.699608796298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45960.699608796298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45960.699608796298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45960.699608796298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45960.699608796298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45960.699608796298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45960.699608796298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45960.699608796298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45960.699608796298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45960.699608796298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45960.699608796298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45960.699608796298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45960.699608796298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45960.699608796298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45960.699608796298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45960.699608796298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45960.699608796298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45960.699608796298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45960.699608796298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45960.699608796298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45960.699608796298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45960.699608796298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45960.699608796298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45960.699608796298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45960.699608796298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45960.699608796298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45960.699608796298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45960.699608796298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45960.699608796298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45960.699608796298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45960.699608796298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45960.699608796298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45960.699608796298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45960.699608796298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45960.699608796298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45960.699608796298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45960.699608796298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45960.699608796298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45960.699608796298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45960.699608796298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45960.699608796298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45960.699608796298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45960.699608796298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45960.699608796298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45960.699608796298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45960.699608796298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45960.699608796298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45960.699608796298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45960.699608796298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45960.699608796298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45960.699608796298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45960.699608796298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45960.699608796298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45960.699608796298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45960.699608796298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45960.699608796298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45960.699608796298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45960.699608796298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45960.699608796298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45960.699608796298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45960.699608796298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45960.699608796298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45960.699608796298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45960.699608796298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45960.699608796298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45960.699608796298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45960.699608796298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45960.699608796298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45960.699608796298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45960.699608796298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45960.699608796298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45960.699608796298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45960.699608796298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45960.699608796298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45960.699608796298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45960.699608796298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45960.699608796298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45960.699608796298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45960.699608796298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45960.699608796298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45960.699608796298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45960.699608796298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45960.699608796298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45960.699608796298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45960.699608796298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45960.699608796298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45960.699608796298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45960.699608796298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45960.699608796298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45960.699608796298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45960.699608796298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45960.699608796298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45960.699608796298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45960.699608796298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45960.699608796298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45960.699608796298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45960.699608796298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45960.699608796298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45960.699608796298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45960.699608796298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45960.699608796298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45960.699608796298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45960.699608796298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45960.699608796298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45960.699608796298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45960.699608796298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45960.699608796298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45960.699608796298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45960.699608796298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45960.699608796298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45960.699608796298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45960.699608796298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45960.699608796298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45960.699608796298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45960.699608796298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45960.699608796298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45960.699608796298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45960.699608796298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45960.699608796298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45960.699608796298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45960.699608796298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45960.699608796298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45960.699608796298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45960.699608796298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45960.699608796298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45960.699608796298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45960.699608796298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45960.699608796298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45960.699608796298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45960.699608796298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45960.699608796298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45960.699608796298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45960.699608796298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45960.699608796298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45960.699608796298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45960.699608796298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45960.699608796298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45960.699608796298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45960.699608796298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45960.699608796298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45960.699608796298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45960.699608796298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45960.699608796298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45960.699608796298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45960.699608796298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45960.699608796298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45960.699608796298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45960.699608796298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45960.699608796298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45960.699608796298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45960.699608796298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45960.699608796298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45960.699608796298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45960.699608796298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45960.699608796298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45960.699608796298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45960.699608796298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45960.699608796298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45960.699608796298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45960.699608796298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45960.699608796298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45960.699608796298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45960.699608796298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45960.699608796298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45960.699608796298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45960.699608796298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45960.699608796298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45960.699608796298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45960.699608796298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45960.699608796298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45960.699608796298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45960.699608796298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45960.699608796298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45960.699608796298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45960.699608796298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45960.699608796298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45960.699608796298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45960.699608796298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45960.699608796298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45960.699608796298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45960.699608796298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45960.699608796298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45960.699608796298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45960.699608796298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45960.699608796298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45960.699608796298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45960.699608796298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45960.699608796298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45960.699608796298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45960.699608796298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45960.699608796298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45960.699608796298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45960.699608796298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45960.699608796298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45960.699608796298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45960.699608796298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45960.699608796298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45960.699608796298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45960.699608796298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45960.699608796298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45960.699608796298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45960.699608796298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45960.699608796298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45960.699608796298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45960.699608796298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45960.699608796298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45960.699608796298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45960.699608796298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45960.699608796298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45960.699608796298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45960.699608796298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45960.699608796298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45960.699608796298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45960.699608796298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45960.699608796298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45960.699608796298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45960.699608796298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45960.699608796298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45960.699608796298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45960.699608796298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45960.699608796298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45960.699608796298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45960.699608796298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45960.699608796298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45960.699608796298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45960.699608796298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45960.699608796298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45960.699608796298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45960.699608796298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45960.699608796298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45960.699608796298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45960.699608796298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45960.699608796298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45960.699608796298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45960.699608796298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45960.699608796298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45960.699608796298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45960.699608796298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45960.699608796298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45960.699608796298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45960.699608796298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45960.699608796298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45960.699608796298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45960.699608796298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45960.699608796298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45960.699608796298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45960.699608796298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45960.699608796298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45960.699608796298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45960.699608796298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45960.699608796298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45960.699608796298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45960.699608796298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45960.699608796298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45960.699608796298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45960.699608796298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45960.699608796298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45960.699608796298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45960.699608796298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45960.699608796298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45960.699608796298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45960.699608796298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45960.699608796298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45960.699608796298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45960.699608796298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45960.699608796298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45960.699608796298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45960.699608796298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45960.699608796298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45960.699608796298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45960.699608796298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45960.699608796298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45960.699608796298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45960.699608796298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45960.699608796298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45960.699608796298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45960.699608796298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45960.699608796298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45960.699608796298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45960.699608796298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45960.699608796298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45960.699608796298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45960.699608796298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45960.699608796298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45960.699608796298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45960.699608796298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45960.699608796298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45960.699608796298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45960.699608796298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45960.699608796298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45960.699608796298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45960.699608796298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45960.699608796298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45960.699608796298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45960.699608796298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45960.699608796298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45960.699608796298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45960.699608796298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45960.699608796298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45960.699608796298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45960.699608796298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45960.699608796298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45960.699608796298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45960.699608796298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45960.699608796298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45960.699608796298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45960.699608796298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45960.699608796298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45960.699608796298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45960.699608796298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45960.699608796298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45960.699608796298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45960.699608796298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45960.699608796298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45960.699608796298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45960.699608796298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45960.699608796298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45960.699608796298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45960.699608796298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45960.699608796298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45960.699608796298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45960.699608796298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45960.699608796298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45960.699608796298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45960.699608796298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45960.699608796298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45960.699608796298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45960.699608796298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45960.699608796298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45960.699608796298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45960.699608796298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45960.699608796298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45960.699608796298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45960.699608796298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45960.699608796298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45960.699608796298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45960.699608796298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45960.699608796298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45960.699608796298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45960.699608796298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45960.699608796298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45960.699608796298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45960.699608796298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45960.699608796298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45960.699608796298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45960.699608796298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45960.699608796298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45960.699608796298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45960.699608796298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45960.699608796298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45960.699608796298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45960.699608796298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45960.699608796298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45960.699608796298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45960.699608796298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45960.699608796298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45960.699608796298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45960.699608796298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45960.699608796298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45960.699608796298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45960.699608796298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45960.699608796298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45960.699608796298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45960.699608796298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45960.699608796298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45960.699608796298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45960.699608796298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45960.699608796298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45960.699608796298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45960.699608796298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45960.699608796298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45960.699608796298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45960.699608796298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45960.699608796298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45960.699608796298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45960.699608796298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45960.699608796298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45960.699608796298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45960.699608796298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45960.699608796298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45960.699608796298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45960.699608796298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45960.699608796298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45960.699608796298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45960.699608796298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45960.699608796298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45960.699608796298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45960.699608796298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45960.699608796298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45960.699608796298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45960.699608796298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45960.699608796298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45960.699608796298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45960.699608796298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45960.699608796298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45960.699608796298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45960.699608796298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45960.699608796298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45960.699608796298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45960.699608796298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45960.699608796298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45960.699608796298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45960.699608796298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45960.699608796298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45960.699608796298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45960.699608796298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45960.699608796298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45960.699608796298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45960.699608796298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45960.699608796298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45960.699608796298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45960.699608796298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45960.699608796298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45960.699608796298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45960.699608796298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45960.699608796298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45960.699608796298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45960.699608796298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45960.699608796298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45960.699608796298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45960.699608796298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45960.699608796298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45960.699608796298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45960.699608796298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45960.699608796298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45960.699608796298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45960.699608796298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45960.699608796298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45960.699608796298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45960.699608796298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45960.699608796298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45960.699608796298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45960.699608796298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45960.699608796298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45960.699608796298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45960.699608796298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45960.699608796298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45960.699608796298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45960.699608796298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45960.699608796298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45960.699608796298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45960.699608796298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45960.699608796298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45960.699608796298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45960.699608796298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45960.699608796298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45960.699608796298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45960.699608796298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45960.699608796298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45960.699608796298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45960.699608796298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45960.699608796298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45960.699608796298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45960.699608796298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45960.699608796298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45960.699608796298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45960.699608796298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45960.699608796298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45960.699608796298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45960.699608796298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45960.699608796298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45960.699608796298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45960.699608796298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45960.699608796298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45960.699608796298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45960.699608796298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45960.699608796298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45960.699608796298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45960.699608796298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45960.699608796298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45960.699608796298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45960.699608796298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45960.699608796298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45960.699608796298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45960.699608796298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45960.699608796298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45960.699608796298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45960.699608796298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45960.699608796298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45960.699608796298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45960.699608796298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45960.699608796298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45960.699608796298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45960.699608796298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45960.699608796298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45960.699608796298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45960.699608796298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45960.699608796298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45960.699608796298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45960.699608796298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45960.699608796298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45960.699608796298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45960.699608796298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45960.699608796298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45960.699608796298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45960.699608796298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45960.699608796298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45960.699608796298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45960.699608796298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45960.699608796298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45960.699608796298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45960.699608796298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45960.699608796298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45960.699608796298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45960.699608796298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45960.699608796298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45960.699608796298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45960.699608796298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45960.699608796298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45960.699608796298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45960.699608796298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45960.699608796298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45960.699608796298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45960.699608796298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45960.699608796298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45960.699608796298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45960.699608796298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45960.699608796298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45960.699608796298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45960.699608796298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45960.699608796298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45960.699608796298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45960.699608796298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45960.699608796298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45960.699608796298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45960.699608796298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45960.699608796298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45960.699608796298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45960.699608796298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45960.699608796298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45960.699608796298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45960.699608796298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45960.699608796298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45960.699608796298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45960.699608796298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45960.699608796298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45960.699608796298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45960.699608796298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45960.699608796298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45960.699608796298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45960.699608796298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45960.699608796298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45960.699608796298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45960.699608796298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45960.699608796298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45960.699608796298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45960.699608796298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45960.699608796298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45960.699608796298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45960.699608796298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45960.699608796298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45960.699608796298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45960.699608796298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45960.699608796298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45960.699608796298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45960.699608796298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45960.699608796298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45960.699608796298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45960.699608796298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45960.699608796298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45960.699608796298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45960.699608796298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45960.699608796298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45960.699608796298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45960.699608796298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45960.699608796298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45960.699608796298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45960.699608796298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45960.699608796298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45960.699608796298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45960.699608796298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45960.699608796298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45960.699608796298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45960.699608796298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45960.699608796298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45960.699608796298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45960.699608796298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45960.699608796298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45960.699608796298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45960.699608796298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45960.699608796298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45960.699608796298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45960.699608796298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45960.699608796298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45960.699608796298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45960.699608796298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45960.699608796298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45960.699608796298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45960.699608796298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45960.699608796298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45960.699608796298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45960.699608796298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45960.699608796298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45960.699608796298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45960.699608796298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45960.699608796298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45960.699608796298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45960.699608796298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45960.699608796298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45960.699608796298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45960.699608796298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45960.699608796298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45960.699608796298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45960.699608796298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45960.699608796298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45960.699608796298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45960.699608796298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45960.699608796298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45960.699608796298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45960.699608796298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45960.699608796298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45960.699608796298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45960.699608796298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45960.699608796298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45960.699608796298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45960.699608796298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45960.699608796298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45960.699608796298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45960.699608796298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45960.699608796298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45960.699608796298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45960.699608796298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45960.699608796298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45960.699608796298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45960.699608796298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45960.699608796298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45960.699608796298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45960.699608796298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45960.699608796298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45960.699608796298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45960.699608796298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45960.699608796298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45960.699608796298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45960.699608796298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45960.699608796298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45960.699608796298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45960.699608796298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45960.699608796298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45960.699608796298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45960.699608796298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45960.699608796298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45960.699608796298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45960.699608796298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45960.699608796298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45960.699608796298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45960.699608796298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45960.699608796298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45960.699608796298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45960.699608796298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45960.699608796298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45960.699608796298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45960.699608796298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45960.699608796298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45960.699608796298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45960.699608796298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45960.699608796298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45960.699608796298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45960.699608796298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45960.699608796298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45960.699608796298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45960.699608796298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45960.699608796298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45960.699608796298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45960.699608796298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45960.699608796298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45960.699608796298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45960.699608796298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45960.699608796298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45960.699608796298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45960.699608796298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45960.699608796298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45960.699608796298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45960.699608796298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45960.699608796298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45960.699608796298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45960.699608796298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45960.699608796298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45960.699608796298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45960.699608796298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45960.699608796298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45960.699608796298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45960.699608796298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45960.699608796298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45960.699608796298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45960.699608796298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45960.699608796298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45960.699608796298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45960.699608796298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45960.699608796298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45960.699608796298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45960.699608796298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45960.699608796298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45960.699608796298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45960.699608796298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45960.699608796298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45960.699608796298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45960.699608796298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45960.699608796298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45960.699608796298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45960.699608796298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45960.699608796298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45960.699608796298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45960.699608796298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45960.699608796298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45960.699608796298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45960.699608796298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45960.699608796298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45960.699608796298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45960.699608796298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45960.699608796298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45960.699608796298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45960.699608796298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45960.699608796298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45960.699608796298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45960.699608796298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45960.699608796298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45960.699608796298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45960.699608796298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45960.699608796298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45960.699608796298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45960.699608796298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45960.699608796298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45960.699608796298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45960.699608796298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45960.699608796298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45960.699608796298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45960.699608796298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45960.699608796298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45960.699608796298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45960.699608796298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45960.699608796298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45960.699608796298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45960.699608796298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45960.699608796298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45960.699608796298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45960.699608796298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45960.699608796298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45960.699608796298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45960.699608796298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45960.699608796298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45960.699608796298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45960.699608796298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45960.699608796298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45960.699608796298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45960.699608796298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45960.699608796298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45960.699608796298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45960.699608796298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45960.699608796298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45960.699608796298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8"/>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257.21889108795585</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94" t="s">
        <v>36061</v>
      </c>
      <c r="E3" s="98" t="s">
        <v>39021</v>
      </c>
      <c r="F3" s="123"/>
      <c r="G3" s="124">
        <f ca="1">IFERROR(NOW()-F3,"")</f>
        <v>45960.699608680552</v>
      </c>
      <c r="H3" s="123">
        <v>45960.387592592589</v>
      </c>
      <c r="I3" s="119" t="str">
        <f>IFERROR(VLOOKUP(D3,DB!A:F,6,0),"")</f>
        <v>SCECO</v>
      </c>
      <c r="J3" s="119" t="str">
        <f>IFERROR(VLOOKUP(D3,DB!A:G,7,0),"")</f>
        <v>Dead</v>
      </c>
      <c r="K3" s="125" t="s">
        <v>39112</v>
      </c>
      <c r="L3" s="121" t="str">
        <f>IFERROR(VLOOKUP(D3,DB!A:I,9,0),"")</f>
        <v>Latis</v>
      </c>
    </row>
    <row r="4" spans="1:16" ht="15" customHeight="1">
      <c r="A4" s="119"/>
      <c r="B4" s="119" t="str">
        <f>IFERROR(VLOOKUP(D4,DB!A:K,11,0),"")</f>
        <v/>
      </c>
      <c r="C4" s="120"/>
      <c r="D4" s="121"/>
      <c r="E4" s="98"/>
      <c r="F4" s="123"/>
      <c r="G4" s="124">
        <f ca="1">IFERROR(NOW()-F4,"")</f>
        <v>45960.699608680552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45960.699608680552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45960.699608680552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45960.699608680552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45960.699608680552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45960.699608680552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45960.699608680552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45960.699608680552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45960.699608680552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45960.699608680552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45960.699608680552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45960.699608680552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45960.699608680552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45960.699608680552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45960.699608680552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45960.699608680552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45960.699608680552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45960.699608680552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45960.699608680552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45960.699608680552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45960.699608680552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45960.699608680552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45960.699608680552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45960.699608680552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45960.699608680552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45960.699608680552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45960.699608680552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45960.699608680552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45960.699608680552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45960.699608680552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45960.699608680552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45960.699608680552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45960.699608680552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45960.699608680552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45960.699608680552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45960.699608680552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45960.699608680552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45960.699608680552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45960.699608680552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45960.699608680552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45960.699608680552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45960.699608680552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45960.699608680552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45960.699608680552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45960.699608680552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45960.699608680552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45960.699608680552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45960.699608680552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45960.699608680552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45960.699608680552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45960.699608680552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45960.699608680552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45960.699608680552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45960.699608680552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45960.699608680552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45960.699608680552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45960.699608680552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45960.699608680552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45960.699608680552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45960.699608680552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45960.699608680552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45960.699608680552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45960.699608680552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45960.699608680552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45960.699608680552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45960.699608680552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45960.699608680552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45960.699608680552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45960.699608680552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45960.699608680552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45960.699608680552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45960.699608680552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45960.699608680552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45960.699608680552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45960.699608680552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45960.699608680552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45960.699608680552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45960.699608680552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45960.699608680552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45960.699608680552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45960.699608680552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45960.699608680552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45960.699608680552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45960.699608680552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45960.699608680552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45960.699608680552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45960.699608680552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45960.699608680552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45960.699608680552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45960.699608680552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45960.699608680552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45960.699608680552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45960.699608680552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45960.699608680552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45960.699608680552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45960.699608680552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45960.699608680552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45960.699608680552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45960.699608680552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45960.699608680552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45960.699608680552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45960.699608680552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45960.699608680552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45960.699608680552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45960.699608680552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45960.699608680552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45960.699608680552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45960.699608680552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45960.699608680552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45960.699608680552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45960.699608680552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45960.699608680552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45960.699608680552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45960.699608680552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45960.699608680552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45960.699608680552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45960.699608680552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45960.699608680552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45960.699608680552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45960.699608680552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45960.699608680552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45960.699608680552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45960.699608680552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45960.699608680552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45960.699608680552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45960.699608680552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45960.699608680552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45960.699608680552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45960.699608680552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45960.699608680552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45960.699608680552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45960.699608680552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45960.699608796298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45960.699608796298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45960.699608796298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45960.699608796298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45960.699608796298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45960.699608796298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45960.699608796298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45960.699608796298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45960.699608796298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45960.699608796298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45960.699608796298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45960.699608796298</v>
      </c>
      <c r="H147" s="123"/>
      <c r="I147" s="119" t="str">
        <f>IFERROR(VLOOKUP(D147,DB!A:F,6,0),"")</f>
        <v/>
      </c>
      <c r="J147" s="119" t="str">
        <f>IFERROR(VLOOKUP(D147,DB!A:G,7,0),"")</f>
        <v/>
      </c>
      <c r="K147" s="125"/>
      <c r="L147" s="121" t="str">
        <f>IFERROR(VLOOKUP(D147,DB!A:I,9,0),"")</f>
        <v/>
      </c>
    </row>
    <row r="148" spans="1:12" ht="15" customHeight="1">
      <c r="A148" s="126"/>
      <c r="B148" s="126" t="str">
        <f>IFERROR(VLOOKUP(D148,DB!A:K,11,0),"")</f>
        <v/>
      </c>
      <c r="C148" s="127"/>
      <c r="D148" s="128"/>
      <c r="E148" s="129"/>
      <c r="F148" s="130"/>
      <c r="G148" s="131">
        <f ca="1">IFERROR(NOW()-F148,"")</f>
        <v>45960.699608796298</v>
      </c>
      <c r="H148" s="130"/>
      <c r="I148" s="126" t="str">
        <f>IFERROR(VLOOKUP(D148,DB!A:F,6,0),"")</f>
        <v/>
      </c>
      <c r="J148" s="126" t="str">
        <f>IFERROR(VLOOKUP(D148,DB!A:G,7,0),"")</f>
        <v/>
      </c>
      <c r="K148" s="132"/>
      <c r="L148" s="128" t="str">
        <f>IFERROR(VLOOKUP(D148,DB!A:I,9,0),"")</f>
        <v/>
      </c>
    </row>
  </sheetData>
  <dataValidations count="2">
    <dataValidation allowBlank="1" showInputMessage="1" showErrorMessage="1" sqref="E1" xr:uid="{A4F81451-56CC-4543-9497-104C4E44EE4B}"/>
    <dataValidation type="list" allowBlank="1" showInputMessage="1" showErrorMessage="1" sqref="E2:E3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tabSelected="1" workbookViewId="0">
      <selection activeCell="K5" sqref="K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68.867548495363735</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34.51073136573541</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12.038497569439642</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2</v>
      </c>
      <c r="D5" s="152" t="s">
        <v>38182</v>
      </c>
      <c r="E5" s="152" t="s">
        <v>39120</v>
      </c>
      <c r="F5" s="153">
        <v>45960.655891203707</v>
      </c>
      <c r="G5" s="154">
        <f ca="1">IFERROR(NOW()-F5,"")</f>
        <v>4.3717476844904013E-2</v>
      </c>
      <c r="H5" s="153">
        <v>45960.638819444444</v>
      </c>
      <c r="I5" s="152" t="str">
        <f>IFERROR(VLOOKUP(D5,DB!A:F,6,0),"")</f>
        <v>SCECO</v>
      </c>
      <c r="J5" s="152" t="str">
        <f>IFERROR(VLOOKUP(D5,DB!A:G,7,0),"")</f>
        <v>Haj Removal</v>
      </c>
      <c r="K5" s="152" t="s">
        <v>39121</v>
      </c>
      <c r="L5" s="152" t="str">
        <f>IFERROR(VLOOKUP(D5,DB!A:I,9,0),"")</f>
        <v>Latis</v>
      </c>
    </row>
    <row r="6" spans="1:13" ht="30.75">
      <c r="A6" s="152" t="s">
        <v>39122</v>
      </c>
      <c r="B6" s="152" t="str">
        <f>IFERROR(VLOOKUP(D6,DB!A:K,11,0),"")</f>
        <v>R5</v>
      </c>
      <c r="C6" s="152">
        <v>2</v>
      </c>
      <c r="D6" s="152" t="s">
        <v>38162</v>
      </c>
      <c r="E6" s="152" t="s">
        <v>39120</v>
      </c>
      <c r="F6" s="153">
        <v>45960.655891203707</v>
      </c>
      <c r="G6" s="154">
        <f ca="1">IFERROR(NOW()-F6,"")</f>
        <v>4.3717476844904013E-2</v>
      </c>
      <c r="H6" s="153">
        <v>45960.638819444444</v>
      </c>
      <c r="I6" s="152" t="str">
        <f>IFERROR(VLOOKUP(D6,DB!A:F,6,0),"")</f>
        <v>SCECO</v>
      </c>
      <c r="J6" s="152" t="str">
        <f>IFERROR(VLOOKUP(D6,DB!A:G,7,0),"")</f>
        <v>Haj Removal</v>
      </c>
      <c r="K6" s="152" t="s">
        <v>39123</v>
      </c>
      <c r="L6" s="152" t="str">
        <f>IFERROR(VLOOKUP(D6,DB!A:I,9,0),"")</f>
        <v>Latis</v>
      </c>
    </row>
    <row r="7" spans="1:13" ht="30.75">
      <c r="A7" s="152" t="s">
        <v>39122</v>
      </c>
      <c r="B7" s="152" t="str">
        <f>IFERROR(VLOOKUP(D7,DB!A:K,11,0),"")</f>
        <v>R5</v>
      </c>
      <c r="C7" s="152">
        <v>2</v>
      </c>
      <c r="D7" s="152" t="s">
        <v>38250</v>
      </c>
      <c r="E7" s="152" t="s">
        <v>39120</v>
      </c>
      <c r="F7" s="153">
        <v>45960.655891203707</v>
      </c>
      <c r="G7" s="154">
        <f ca="1">IFERROR(NOW()-F7,"")</f>
        <v>4.3717476844904013E-2</v>
      </c>
      <c r="H7" s="153">
        <v>45960.638819444444</v>
      </c>
      <c r="I7" s="152" t="str">
        <f>IFERROR(VLOOKUP(D7,DB!A:F,6,0),"")</f>
        <v>SCECO</v>
      </c>
      <c r="J7" s="152" t="str">
        <f>IFERROR(VLOOKUP(D7,DB!A:G,7,0),"")</f>
        <v>Haj Removal</v>
      </c>
      <c r="K7" s="152" t="s">
        <v>39124</v>
      </c>
      <c r="L7" s="152" t="str">
        <f>IFERROR(VLOOKUP(D7,DB!A:I,9,0),"")</f>
        <v>Latis</v>
      </c>
    </row>
    <row r="8" spans="1:13" ht="30.75">
      <c r="A8" s="152" t="s">
        <v>39122</v>
      </c>
      <c r="B8" s="152" t="str">
        <f>IFERROR(VLOOKUP(D8,DB!A:K,11,0),"")</f>
        <v>R5</v>
      </c>
      <c r="C8" s="152">
        <v>1</v>
      </c>
      <c r="D8" s="152" t="s">
        <v>38288</v>
      </c>
      <c r="E8" s="152" t="s">
        <v>39120</v>
      </c>
      <c r="F8" s="153">
        <v>45960.655891203707</v>
      </c>
      <c r="G8" s="154">
        <f ca="1">IFERROR(NOW()-F8,"")</f>
        <v>4.3717476844904013E-2</v>
      </c>
      <c r="H8" s="153">
        <v>45960.638819444444</v>
      </c>
      <c r="I8" s="152" t="str">
        <f>IFERROR(VLOOKUP(D8,DB!A:F,6,0),"")</f>
        <v>SCECO</v>
      </c>
      <c r="J8" s="152" t="str">
        <f>IFERROR(VLOOKUP(D8,DB!A:G,7,0),"")</f>
        <v>Haj Removal</v>
      </c>
      <c r="K8" s="152" t="s">
        <v>39124</v>
      </c>
      <c r="L8" s="152" t="str">
        <f>IFERROR(VLOOKUP(D8,DB!A:I,9,0),"")</f>
        <v>Latis</v>
      </c>
    </row>
    <row r="9" spans="1:13" ht="30.75">
      <c r="A9" s="152" t="s">
        <v>39122</v>
      </c>
      <c r="B9" s="152" t="str">
        <f>IFERROR(VLOOKUP(D9,DB!A:K,11,0),"")</f>
        <v>R5</v>
      </c>
      <c r="C9" s="152">
        <v>1</v>
      </c>
      <c r="D9" s="152" t="s">
        <v>38316</v>
      </c>
      <c r="E9" s="152" t="s">
        <v>39120</v>
      </c>
      <c r="F9" s="153">
        <v>45960.655891203707</v>
      </c>
      <c r="G9" s="154">
        <f ca="1">IFERROR(NOW()-F9,"")</f>
        <v>4.3717476844904013E-2</v>
      </c>
      <c r="H9" s="153">
        <v>45960.638819444444</v>
      </c>
      <c r="I9" s="152" t="str">
        <f>IFERROR(VLOOKUP(D9,DB!A:F,6,0),"")</f>
        <v>SCECO</v>
      </c>
      <c r="J9" s="152" t="str">
        <f>IFERROR(VLOOKUP(D9,DB!A:G,7,0),"")</f>
        <v>Haj Removal</v>
      </c>
      <c r="K9" s="152" t="s">
        <v>39125</v>
      </c>
      <c r="L9" s="152" t="str">
        <f>IFERROR(VLOOKUP(D9,DB!A:I,9,0),"")</f>
        <v>Latis</v>
      </c>
    </row>
    <row r="10" spans="1:13" ht="30.75">
      <c r="A10" s="152" t="s">
        <v>39122</v>
      </c>
      <c r="B10" s="152" t="str">
        <f>IFERROR(VLOOKUP(D10,DB!A:K,11,0),"")</f>
        <v>R5</v>
      </c>
      <c r="C10" s="152">
        <v>1</v>
      </c>
      <c r="D10" s="152" t="s">
        <v>38505</v>
      </c>
      <c r="E10" s="152" t="s">
        <v>39120</v>
      </c>
      <c r="F10" s="153">
        <v>45960.655891203707</v>
      </c>
      <c r="G10" s="154">
        <f ca="1">IFERROR(NOW()-F10,"")</f>
        <v>4.3717476844904013E-2</v>
      </c>
      <c r="H10" s="153">
        <v>45960.638819444444</v>
      </c>
      <c r="I10" s="152" t="str">
        <f>IFERROR(VLOOKUP(D10,DB!A:F,6,0),"")</f>
        <v>SCECO</v>
      </c>
      <c r="J10" s="152" t="str">
        <f>IFERROR(VLOOKUP(D10,DB!A:G,7,0),"")</f>
        <v>Haj Removal</v>
      </c>
      <c r="K10" s="152" t="s">
        <v>39125</v>
      </c>
      <c r="L10" s="152" t="str">
        <f>IFERROR(VLOOKUP(D10,DB!A:I,9,0),"")</f>
        <v>Latis</v>
      </c>
    </row>
    <row r="11" spans="1:13" ht="30.75">
      <c r="A11" s="152" t="s">
        <v>39122</v>
      </c>
      <c r="B11" s="152" t="str">
        <f>IFERROR(VLOOKUP(D11,DB!A:K,11,0),"")</f>
        <v>R5</v>
      </c>
      <c r="C11" s="152">
        <v>1</v>
      </c>
      <c r="D11" s="152" t="s">
        <v>38183</v>
      </c>
      <c r="E11" s="152" t="s">
        <v>39120</v>
      </c>
      <c r="F11" s="153">
        <v>45960.655891203707</v>
      </c>
      <c r="G11" s="154">
        <f ca="1">IFERROR(NOW()-F11,"")</f>
        <v>4.3717476844904013E-2</v>
      </c>
      <c r="H11" s="153">
        <v>45960.638819444444</v>
      </c>
      <c r="I11" s="152" t="str">
        <f>IFERROR(VLOOKUP(D11,DB!A:F,6,0),"")</f>
        <v>SCECO</v>
      </c>
      <c r="J11" s="152" t="str">
        <f>IFERROR(VLOOKUP(D11,DB!A:G,7,0),"")</f>
        <v>Haj Removal</v>
      </c>
      <c r="K11" s="152" t="s">
        <v>39125</v>
      </c>
      <c r="L11" s="152" t="str">
        <f>IFERROR(VLOOKUP(D11,DB!A:I,9,0),"")</f>
        <v>Latis</v>
      </c>
    </row>
    <row r="12" spans="1:13" ht="30.75">
      <c r="A12" s="152" t="s">
        <v>39122</v>
      </c>
      <c r="B12" s="152" t="str">
        <f>IFERROR(VLOOKUP(D12,DB!A:K,11,0),"")</f>
        <v>R5</v>
      </c>
      <c r="C12" s="152">
        <v>1</v>
      </c>
      <c r="D12" s="152" t="s">
        <v>38122</v>
      </c>
      <c r="E12" s="152" t="s">
        <v>39120</v>
      </c>
      <c r="F12" s="153">
        <v>45960.655891203707</v>
      </c>
      <c r="G12" s="154">
        <f ca="1">IFERROR(NOW()-F12,"")</f>
        <v>4.3717476844904013E-2</v>
      </c>
      <c r="H12" s="153">
        <v>45960.638819444444</v>
      </c>
      <c r="I12" s="152" t="str">
        <f>IFERROR(VLOOKUP(D12,DB!A:F,6,0),"")</f>
        <v>SCECO</v>
      </c>
      <c r="J12" s="152" t="str">
        <f>IFERROR(VLOOKUP(D12,DB!A:G,7,0),"")</f>
        <v>Haj Removal</v>
      </c>
      <c r="K12" s="152" t="s">
        <v>39125</v>
      </c>
      <c r="L12" s="152" t="str">
        <f>IFERROR(VLOOKUP(D12,DB!A:I,9,0),"")</f>
        <v>Latis</v>
      </c>
    </row>
    <row r="13" spans="1:13" ht="15">
      <c r="A13" s="152"/>
      <c r="B13" s="152" t="str">
        <f>IFERROR(VLOOKUP(D13,DB!A:K,11,0),"")</f>
        <v/>
      </c>
      <c r="C13" s="152"/>
      <c r="D13" s="152"/>
      <c r="E13" s="152"/>
      <c r="F13" s="153"/>
      <c r="G13" s="154">
        <f ca="1">IFERROR(NOW()-F13,"")</f>
        <v>45960.699608680552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45960.699608680552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45960.699608680552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45960.699608680552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45960.699608680552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45960.699608680552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45960.699608680552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45960.699608680552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45960.699608680552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45960.699608680552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45960.699608680552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45960.699608680552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45960.699608680552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45960.699608680552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45960.699608680552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45960.699608680552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45960.699608680552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45960.699608680552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45960.699608680552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45960.699608680552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45960.699608680552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45960.699608680552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45960.699608680552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45960.699608680552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45960.699608680552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45960.699608680552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45960.699608680552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45960.699608680552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45960.699608680552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45960.699608680552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45960.699608680552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45960.699608680552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45960.699608680552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45960.699608680552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45960.699608680552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45960.699608680552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45960.699608680552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45960.699608680552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45960.699608680552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45960.699608680552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45960.699608680552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45960.699608680552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45960.699608680552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45960.699608680552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45960.699608680552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45960.699608680552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45960.699608680552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45960.699608680552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45960.699608680552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45960.699608680552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45960.699608680552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45960.699608680552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45960.699608680552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45960.699608680552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45960.699608680552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45960.699608680552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45960.699608680552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45960.699608680552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45960.699608680552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45960.699608680552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45960.699608680552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45960.699608680552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45960.699608680552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45960.699608680552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45960.699608680552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45960.699608680552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45960.699608680552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45960.699608680552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45960.699608680552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45960.699608680552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45960.699608680552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45960.699608680552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45960.699608680552</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45960.699608680552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45960.699608680552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45960.699608680552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45960.699608680552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45960.699608680552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45960.699608680552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45960.699608680552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45960.699608680552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45960.699608680552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45960.699608680552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45960.699608680552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45960.699608680552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45960.699608680552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45960.699608680552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45960.699608680552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45960.699608680552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45960.699608680552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45960.699608680552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45960.699608680552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45960.699608680552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45960.699608680552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45960.699608680552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45960.699608680552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45960.699608680552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45960.699608680552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45960.699608680552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45960.699608680552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45960.699608680552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45960.699608680552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45960.699608680552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45960.699608680552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45960.699608680552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45960.699608680552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45960.699608680552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45960.699608680552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45960.699608680552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45960.699608680552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45960.699608680552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45960.699608680552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45960.699608680552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45960.699608680552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45960.699608680552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45960.699608680552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45960.699608680552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45960.699608680552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45960.699608680552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45960.699608680552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45960.699608680552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45960.699608680552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45960.699608680552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45960.699608680552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45960.699608680552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45960.699608680552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45960.699608680552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45960.699608680552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45960.699608680552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45960.699608680552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45960.699608680552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45960.699608680552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45960.699608680552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45960.699608680552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45960.699608680552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45960.699608680552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45960.699608680552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45960.699608680552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45960.699608680552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45960.699608680552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45960.699608680552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45960.699608680552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45960.699608680552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45960.699608680552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45960.699608680552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45960.699608680552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45960.699608680552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45960.699608680552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45960.699608680552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45960.699608680552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45960.699608680552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45960.699608680552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45960.699608680552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45960.699608680552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45960.699608680552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45960.699608680552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45960.699608680552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45960.699608680552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45960.699608680552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45960.699608680552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45960.699608680552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45960.699608680552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45960.699608680552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45960.699608680552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45960.699608680552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45960.699608680552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45960.699608680552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45960.699608680552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45960.699608680552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45960.699608680552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45960.699608680552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45960.699608680552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45960.699608680552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45960.699608680552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45960.699608680552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45960.699608680552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45960.699608680552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45960.699608680552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45960.699608680552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45960.699608680552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45960.699608680552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45960.699608680552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45960.699608680552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45960.699608680552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45960.699608680552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45960.699608680552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45960.699608680552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45960.699608680552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45960.699608680552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45960.699608680552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45960.699608680552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45960.699608680552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45960.699608680552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45960.699608680552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45960.699608680552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45960.699608680552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45960.699608680552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45960.699608680552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45960.699608680552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45960.699608680552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45960.699608680552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45960.699608680552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45960.699608680552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45960.699608680552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45960.699608680552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45960.699608680552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45960.699608680552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45960.699608680552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45960.699608680552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45960.699608680552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45960.699608680552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45960.699608680552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45960.699608680552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45960.699608680552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45960.699608680552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45960.699608680552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45960.699608680552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45960.699608680552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45960.699608680552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45960.699608680552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45960.699608680552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45960.699608680552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45960.699608680552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45960.699608680552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45960.699608680552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45960.699608680552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45960.699608680552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45960.699608680552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45960.699608680552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45960.699608680552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45960.699608680552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45960.699608680552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45960.699608680552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45960.699608680552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45960.699608680552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45960.699608680552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45960.699608680552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45960.699608680552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45960.699608680552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45960.699608680552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45960.699608680552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45960.699608680552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45960.699608680552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45960.699608680552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45960.699608680552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45960.699608680552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45960.699608680552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45960.699608680552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45960.699608680552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45960.699608680552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45960.699608680552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45960.699608680552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45960.699608680552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45960.699608680552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45960.699608680552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45960.699608680552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45960.699608680552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45960.699608680552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45960.699608680552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45960.699608680552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45960.699608680552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45960.699608680552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45960.699608680552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45960.699608680552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45960.699608680552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45960.699608680552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45960.699608680552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45960.699608680552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45960.699608680552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45960.699608680552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45960.699608680552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45960.699608680552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45960.699608680552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45960.699608680552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45960.699608680552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45960.699608680552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45960.699608680552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45960.699608680552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45960.699608680552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45960.699608680552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45960.699608680552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45960.699608680552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45960.699608680552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45960.699608680552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45960.699608680552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45960.699608680552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45960.699608680552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45960.699608680552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45960.699608680552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45960.699608680552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45960.699608680552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45960.699608680552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45960.699608680552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45960.699608680552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45960.699608680552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45960.699608680552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45960.699608680552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45960.699608680552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45960.699608680552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45960.699608680552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45960.699608680552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45960.699608680552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45960.699608680552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45960.699608680552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45960.699608680552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45960.699608680552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45960.699608680552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45960.699608680552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45960.699608680552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45960.699608680552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45960.699608680552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45960.699608680552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45960.699608680552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45960.699608680552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45960.699608680552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45960.699608680552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45960.699608680552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45960.699608680552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45960.699608680552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45960.699608680552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45960.699608680552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45960.699608680552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45960.699608680552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45960.699608680552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45960.699608680552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45960.699608680552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45960.699608680552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45960.699608680552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45960.699608680552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45960.699608680552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45960.699608680552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45960.699608680552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45960.699608680552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45960.699608680552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45960.699608680552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45960.699608680552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45960.699608680552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45960.699608680552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45960.699608680552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45960.699608680552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45960.699608680552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45960.699608680552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45960.699608680552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45960.699608680552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45960.699608680552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45960.699608680552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45960.699608680552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45960.699608680552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45960.699608680552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45960.699608680552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45960.699608680552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45960.699608680552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45960.699608680552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45960.699608680552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45960.699608680552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45960.699608680552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45960.699608680552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45960.699608680552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45960.699608680552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45960.699608680552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45960.699608680552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45960.699608680552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45960.699608680552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45960.699608680552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45960.699608680552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45960.699608680552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45960.699608680552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45960.699608680552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45960.699608680552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45960.699608680552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45960.699608680552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45960.699608680552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45960.699608680552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45960.699608680552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45960.699608680552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45960.699608680552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45960.699608680552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45960.699608680552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45960.699608680552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45960.699608680552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45960.699608680552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45960.699608680552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45960.699608680552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45960.699608680552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45960.699608680552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45960.699608680552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45960.699608680552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45960.699608680552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45960.699608680552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45960.699608680552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45960.699608680552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45960.699608680552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45960.699608680552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45960.699608680552</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45960.699608680552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45960.699608680552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45960.699608680552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45960.699608680552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45960.699608680552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45960.699608680552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45960.699608680552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45960.699608680552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45960.699608680552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45960.699608680552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45960.699608680552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45960.699608680552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45960.699608680552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45960.699608680552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45960.699608680552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45960.699608680552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45960.699608680552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45960.699608680552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45960.699608680552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45960.699608680552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45960.699608680552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45960.699608680552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45960.699608680552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45960.699608680552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45960.699608680552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45960.699608680552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45960.699608680552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45960.699608680552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45960.699608680552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45960.699608680552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45960.699608680552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45960.699608680552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45960.699608680552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45960.699608680552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45960.699608680552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45960.699608680552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45960.699608680552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45960.699608680552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45960.699608680552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45960.699608680552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45960.699608680552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45960.699608680552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45960.699608680552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45960.699608680552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45960.699608680552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45960.699608680552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45960.699608680552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45960.699608680552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45960.699608680552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45960.699608680552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45960.699608680552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45960.699608680552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45960.699608680552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45960.699608680552</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2025-10-30T13:47:28Z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