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05" documentId="120_S{2AC9BD13-BADA-5192-A53E-5A8FF88502F6}" xr6:coauthVersionLast="47" xr6:coauthVersionMax="47" xr10:uidLastSave="{14489F8C-BA51-43EF-86BE-93F146C6829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<sst xmlns="http://schemas.openxmlformats.org/spreadsheetml/2006/main" count="181533" uniqueCount="39144">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</sst>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340.32319803240534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3.2688773149857298E-2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46003.271623958331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46003.271623958331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46003.271623958331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46003.271623958331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46003.271623958331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46003.271623958331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46003.271623958331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46003.271623958331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46003.271623958331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46003.271623958331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46003.271623958331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46003.271623958331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46003.271623958331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46003.271623958331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46003.271623958331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46003.271623958331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46003.271623958331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46003.271623958331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46003.271623958331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46003.271623958331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46003.271623958331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46003.271623958331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46003.271623958331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46003.271623958331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46003.271623958331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46003.271623958331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46003.271623958331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46003.271623958331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46003.271623958331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46003.271623958331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46003.271623958331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46003.271623958331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46003.271623958331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46003.271623958331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46003.271623958331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46003.271623958331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46003.271623958331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46003.271623958331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46003.271623958331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46003.271623958331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46003.271623958331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46003.271623958331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46003.271623958331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46003.271623958331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46003.271623958331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46003.271623958331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46003.271623958331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46003.271623958331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46003.271623958331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46003.271623958331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46003.271623958331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46003.271623958331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46003.271623958331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46003.271623958331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46003.271623958331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46003.271623958331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46003.271623958331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46003.271623958331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46003.271623958331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46003.271623958331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46003.271623958331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46003.271623958331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46003.271623958331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46003.271623958331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46003.271623958331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46003.271623958331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46003.271623958331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46003.271623958331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46003.271623958331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46003.271623958331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46003.271623958331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46003.271623958331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46003.271623958331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46003.271623958331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46003.271623958331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46003.271623958331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46003.271623958331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46003.271623958331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46003.271623958331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46003.271623958331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46003.271623958331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46003.271623958331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46003.271623958331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46003.271623958331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46003.271623958331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46003.271623958331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46003.271623958331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46003.271623958331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46003.271623958331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46003.271623958331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46003.271623958331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46003.271623958331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46003.271623958331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46003.271623958331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46003.271623958331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46003.271623958331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46003.271623958331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46003.271623958331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46003.271623958331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46003.271623958331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46003.271623958331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46003.271623958331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46003.271623958331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46003.271623958331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46003.271623958331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46003.271623958331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46003.271623958331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46003.271623958331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46003.271623958331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46003.271623958331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46003.271623958331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46003.271623958331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46003.271623958331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46003.271623958331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46003.271623958331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46003.271623958331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46003.271623958331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46003.271623958331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46003.271623958331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46003.271623958331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46003.271623958331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46003.271623958331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46003.271623958331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46003.271623958331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46003.271623958331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46003.271623958331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46003.271623958331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46003.271623958331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46003.271623958331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46003.271623958331</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178.27178599537001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18.884204976850015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5.9162420138891321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2.4397142361121951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46003.271623958331</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46003.271623958331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46003.271623958331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46003.271623958331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46003.271623958331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46003.271623958331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46003.271623958331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46003.271623958331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46003.271623958331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46003.271623958331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46003.271623958331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46003.271623958331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46003.271623958331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46003.271623958331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46003.271623958331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46003.271623958331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46003.271623958331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46003.271623958331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46003.271623958331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46003.271623958331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46003.271623958331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46003.271623958331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46003.271623958331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46003.271623958331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46003.271623958331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46003.271623958331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46003.271623958331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46003.271623958331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46003.271623958331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46003.271623958331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46003.271623958331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46003.271623958331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46003.271623958331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46003.271623958331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46003.271623958331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46003.271623958331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46003.271623958331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46003.271623958331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46003.271623958331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46003.271623958331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46003.271623958331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46003.271623958331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46003.271623958331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46003.271623958331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46003.271623958331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46003.271623958331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46003.271623958331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46003.271623958331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46003.271623958331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46003.271623958331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46003.271623958331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46003.271623958331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46003.271623958331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46003.271623958331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46003.271623958331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46003.271623958331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46003.271623958331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46003.271623958331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46003.271623958331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46003.271623958331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46003.271623958331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46003.271623958331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46003.271623958331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46003.271623958331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46003.271623958331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46003.271623958331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46003.271623958331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46003.271623958331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46003.271623958331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46003.271623958331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46003.271623958331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46003.271623958331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46003.271623958331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46003.271623958331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46003.271623958331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46003.271623958331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46003.271623958331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46003.271623958331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46003.271623958331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46003.271623958331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46003.271623958331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46003.271623958331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46003.271623958331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46003.271623958331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46003.271623958331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46003.271623958331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46003.271623958331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46003.271623958331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46003.271623958331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46003.271623958331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46003.271623958331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46003.271623958331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46003.271623958331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46003.271623958331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46003.271623958331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46003.271623958331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46003.271623958331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46003.271623958331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46003.271623958331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46003.271623958331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46003.271623958331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46003.271623958331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46003.271623958331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46003.271623958331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46003.271623958331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46003.271623958331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46003.271623958331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46003.271623958331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46003.271623958331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46003.271623958331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46003.271623958331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46003.271623958331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46003.271623958331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46003.271623958331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46003.271623958331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46003.271623958331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46003.271623958331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46003.271623958331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46003.271623958331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46003.271623958331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46003.271623958331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46003.271623958331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46003.271623958331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46003.271623958331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46003.271623958331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46003.271623958331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46003.271623958331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46003.271623958331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46003.271623958331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46003.271623958331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46003.271623958331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46003.271623958331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46003.271623958331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46003.271623958331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46003.271623958331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46003.271623958331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46003.271623958331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46003.271623958331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46003.271623958331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46003.271623958331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46003.271623958331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46003.271623958331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46003.271623958331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46003.271623958331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46003.271623958331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46003.271623958331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46003.271623958331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46003.271623958331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46003.271623958331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46003.271623958331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46003.271623958331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46003.271623958331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46003.271623958331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46003.271623958331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46003.271623958331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46003.271623958331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46003.271623958331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46003.271623958331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46003.271623958331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46003.271623958331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46003.271623958331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46003.271623958331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46003.271623958331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46003.271623958331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46003.271623958331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46003.271623958331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46003.271623958331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46003.271623958331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46003.271623958331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46003.271623958331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46003.271623958331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46003.271623958331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46003.271623958331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46003.271623958331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46003.271623958331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46003.271623958331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46003.271623958331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46003.271623958331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46003.271623958331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46003.271623958331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46003.271623958331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46003.271623958331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46003.271623958331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46003.271623958331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46003.271623958331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46003.271623958331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46003.271623958331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46003.271623958331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46003.271623958331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46003.271623958331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46003.271623958331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46003.271623958331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46003.271623958331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46003.271623958331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46003.271623958331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46003.271623958331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46003.271623958331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46003.271623958331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46003.271623958331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46003.271623958331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46003.271623958331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46003.271623958331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46003.271623958331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46003.271623958331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46003.271623958331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46003.271623958331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46003.271623958331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46003.271623958331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46003.271623958331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46003.271623958331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46003.271623958331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46003.271623958331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46003.271623958331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46003.271623958331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46003.271623958331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46003.271623958331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46003.271623958331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46003.271623958331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46003.271623958331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46003.271623958331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46003.271623958331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46003.271623958331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46003.271623958331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46003.271623958331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46003.271623958331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46003.271623958331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46003.271623958331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46003.271623958331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46003.271623958331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46003.271623958331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46003.271623958331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46003.271623958331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46003.271623958331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46003.271623958331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46003.271623958331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46003.271623958331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46003.271623958331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46003.271623958331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46003.271623958331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46003.271623958331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46003.271623958331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46003.271623958331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46003.271623958331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46003.271623958331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46003.271623958331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46003.271623958331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46003.271623958331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46003.271623958331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46003.271623958331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46003.271623958331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46003.271623958331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46003.271623958331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46003.271623958331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46003.271623958331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46003.271623958331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46003.271623958331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46003.271623958331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46003.271623958331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46003.271623958331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46003.271623958331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46003.271623958331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46003.271623958331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46003.271623958331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46003.271623958331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46003.271623958331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46003.271623958331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46003.271623958331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46003.271623958331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46003.271623958331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46003.271623958331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46003.271623958331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46003.271623958331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46003.271623958331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46003.271623958331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46003.271623958331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46003.271623958331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46003.271623958331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46003.271623958331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46003.271623958331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46003.271623958331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46003.271623958331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46003.271623958331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46003.271623958331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46003.271623958331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46003.271623958331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46003.271623958331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46003.271623958331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46003.271623958331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46003.271623958331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46003.271623958331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46003.271623958331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46003.271623958331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46003.271623958331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46003.271623958331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46003.271623958331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46003.271623958331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46003.271623958331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46003.271623958331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46003.271623958331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46003.271623958331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46003.271623958331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46003.271623958331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46003.271623958331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46003.271623958331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46003.271623958331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46003.271623958331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46003.271623958331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46003.271623958331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46003.271623958331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46003.271623958331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46003.271623958331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46003.271623958331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46003.271623958331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46003.271623958331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46003.271623958331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46003.271623958331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46003.271623958331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46003.271623958331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46003.271623958331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46003.271623958331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46003.271623958331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46003.271623958331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46003.271623958331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46003.271623958331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46003.271623958331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46003.271623958331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46003.271623958331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46003.271623958331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46003.271623958331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46003.271623958331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46003.271623958331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46003.271623958331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46003.271623958331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46003.271623958331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46003.271623958331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46003.271623958331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46003.271623958331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46003.271623958331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46003.271623958331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46003.271623958331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46003.271623958331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46003.271623958331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46003.271623958331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46003.271623958331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46003.271623958331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46003.271623958331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46003.271623958331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46003.271623958331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46003.271623958331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46003.271623958331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46003.271623958331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46003.271623958331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46003.271623958331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46003.271623958331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46003.271623958331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46003.271623958331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46003.271623958331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46003.271623958331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46003.271623958331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46003.271623958331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46003.271623958331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46003.271623958331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46003.271623958331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46003.271623958331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46003.271623958331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46003.271623958331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46003.271623958331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46003.271623958331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46003.271623958331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46003.271623958331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46003.271623958331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46003.271623958331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46003.271623958331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46003.271623958331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46003.271623958331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46003.271623958331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46003.271623958331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46003.271623958331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46003.271623958331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46003.271623958331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46003.271623958331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46003.271623958331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46003.271623958331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46003.271623958331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46003.271623958331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46003.271623958331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46003.271623958331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46003.271623958331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46003.271623958331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46003.271623958331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46003.271623958331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46003.271623958331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46003.271623958331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46003.271623958331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46003.271623958331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46003.271623958331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46003.271623958331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46003.271623958331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46003.271623958331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46003.271623958331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46003.271623958331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46003.271623958331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46003.271623958331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46003.271623958331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46003.271623958331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46003.271623958331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46003.271623958331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46003.271623958331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46003.271623958331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46003.271623958331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46003.271623958331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46003.271623958331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46003.271623958331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46003.271623958331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46003.271623958331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46003.271623958331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46003.271623958331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46003.271623958331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46003.271623958331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46003.271623958331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46003.271623958331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46003.271623958331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46003.271623958331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46003.271623958331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46003.271623958331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46003.271623958331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46003.271623958331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46003.271623958331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46003.271623958331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46003.271623958331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46003.271623958331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46003.271623958331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46003.271623958331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46003.271623958331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46003.271623958331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46003.271623958331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46003.271623958331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46003.271623958331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46003.271623958331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46003.271623958331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46003.271623958331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46003.271623958331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46003.271623958331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46003.271623958331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46003.271623958331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46003.271623958331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46003.271623958331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46003.271623958331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46003.271623958331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46003.271623958331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46003.271623958331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46003.271623958331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46003.271623958331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46003.271623958331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46003.271623958331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46003.271623958331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46003.271623958331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46003.271623958331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46003.271623958331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46003.271623958331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46003.271623958331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46003.271623958331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46003.271623958331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46003.271623958331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46003.271623958331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46003.271623958331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46003.271623958331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46003.271623958331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46003.271623958331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46003.271623958331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46003.271623958331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46003.271623958331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46003.271623958331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46003.271623958331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46003.271623958331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46003.271623958331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46003.271623958331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46003.271623958331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46003.271623958331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46003.271623958331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46003.271623958331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46003.271623958331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46003.271623958331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46003.271623958331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46003.271623958331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46003.271623958331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46003.271623958331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46003.271623958331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46003.271623958331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46003.271623958331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46003.271623958331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46003.271623958331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46003.271623958331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46003.271623958331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46003.271623958331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46003.271623958331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46003.271623958331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46003.271623958331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46003.271623958331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46003.271623958331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46003.271623958331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46003.271623958331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46003.271623958331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46003.271623958331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46003.271623958331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46003.271623958331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46003.271623958331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46003.271623958331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46003.271623958331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46003.271623958331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46003.271623958331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46003.271623958331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46003.271623958331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46003.271623958331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46003.271623958331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46003.271623958331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46003.271623958331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46003.271623958331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46003.271623958331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46003.271623958331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46003.271623958331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46003.271623958331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46003.271623958331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46003.271623958331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46003.271623958331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46003.271623958331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46003.271623958331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46003.271623958331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46003.271623958331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46003.271623958331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46003.271623958331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46003.271623958331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46003.271623958331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46003.271623958331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46003.271623958331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46003.271623958331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46003.271623958331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46003.271623958331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46003.271623958331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46003.271623958331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46003.271623958331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46003.271623958331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46003.271623958331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46003.271623958331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46003.271623958331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46003.271623958331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46003.271623958331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46003.271623958331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46003.271623958331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46003.271623958331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46003.271623958331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46003.271623958331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46003.271623958331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46003.271623958331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46003.271623958331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46003.271623958331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46003.271623958331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46003.271623958331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46003.271623958331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46003.271623958331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46003.271623958331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46003.271623958331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46003.271623958331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46003.271623958331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46003.271623958331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46003.271623958331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46003.271623958331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46003.271623958331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46003.271623958331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46003.271623958331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46003.271623958331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46003.271623958331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46003.271623958331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46003.271623958331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46003.271623958331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46003.271623958331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46003.271623958331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46003.271623958331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46003.271623958331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46003.271623958331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46003.271623958331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46003.271623958331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46003.271623958331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46003.271623958331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46003.271623958331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46003.271623958331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46003.271623958331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46003.271623958331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46003.271623958331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46003.271623958331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46003.271623958331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46003.271623958331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46003.271623958331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46003.271623958331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46003.271623958331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46003.271623958331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46003.271623958331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46003.271623958331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46003.271623958331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46003.271623958331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46003.271623958331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46003.271623958331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46003.271623958331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46003.271623958331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46003.271623958331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46003.271623958331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46003.271623958331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46003.271623958331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46003.271623958331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46003.271623958331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46003.271623958331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46003.271623958331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46003.271623958331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46003.271623958331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46003.271623958331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46003.271623958331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46003.271623958331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46003.271623958331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46003.271623958331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46003.271623958331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46003.271623958331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46003.271623958331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46003.271623958331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46003.271623958331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46003.271623958331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46003.271623958331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46003.271623958331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46003.271623958331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46003.271623958331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46003.271623958331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46003.271623958331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46003.271623958331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46003.271623958331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46003.271623958331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46003.271623958331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46003.271623958331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46003.271623958331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46003.271623958331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46003.271623958331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46003.271623958331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46003.271623958331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46003.271623958331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46003.271623958331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46003.271623958331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46003.271623958331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46003.271623958331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46003.271623958331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46003.271623958331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46003.271623958331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46003.271623958331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46003.271623958331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46003.271623958331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46003.271623958331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46003.271623958331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46003.271623958331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46003.271623958331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46003.271623958331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46003.271623958331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46003.271623958331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46003.271623958331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46003.271623958331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46003.271623958331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46003.271623958331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46003.271623958331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46003.271623958331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46003.271623958331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46003.271623958331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46003.271623958331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46003.271623958331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46003.271623958331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46003.271623958331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46003.271623958331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46003.271623958331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46003.271623958331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46003.271623958331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46003.271623958331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46003.271623958331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46003.271623958331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46003.271623958331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46003.271623958331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46003.271623958331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46003.271623958331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46003.271623958331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46003.271623958331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46003.271623958331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46003.271623958331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46003.271623958331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46003.271623958331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46003.271623958331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46003.271623958331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46003.271623958331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46003.271623958331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46003.271623958331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46003.271623958331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46003.271623958331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46003.271623958331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46003.271623958331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46003.271623958331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46003.271623958331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46003.271623958331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46003.271623958331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46003.271623958331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46003.271623958331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46003.271623958331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46003.271623958331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46003.271623958331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46003.271623958331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46003.271623958331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46003.271623958331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46003.271623958331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46003.271623958331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46003.271623958331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46003.271623958331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46003.271623958331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46003.271623958331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46003.271623958331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46003.271623958331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46003.271623958331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46003.271623958331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46003.271623958331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46003.271623958331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46003.271623958331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46003.271623958331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46003.271623958331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46003.271623958331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46003.271623958331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46003.271623958331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46003.271623958331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46003.271623958331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46003.271623958331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46003.271623958331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46003.271623958331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46003.271623958331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46003.271623958331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46003.271623958331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46003.271623958331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46003.271623958331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46003.271623958331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46003.271623958331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46003.271623958331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46003.271623958331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46003.271623958331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46003.271623958331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46003.271623958331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46003.271623958331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46003.271623958331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46003.271623958331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46003.271623958331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46003.271623958331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46003.271623958331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46003.271623958331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46003.271623958331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46003.271623958331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46003.271623958331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46003.271623958331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46003.271623958331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46003.271623958331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46003.271623958331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46003.271623958331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46003.271623958331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46003.271623958331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46003.271623958331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46003.271623958331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46003.271623958331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46003.271623958331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46003.271623958331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46003.271623958331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46003.271623958331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46003.271623958331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46003.271623958331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46003.271623958331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46003.271623958331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46003.271623958331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46003.271623958331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46003.271623958331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46003.271623958331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46003.271623958331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46003.271623958331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46003.271623958331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46003.271623958331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46003.271623958331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46003.271623958331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46003.271623958331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46003.271623958331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46003.271623958331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46003.271623958331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46003.271623958331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46003.271623958331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46003.271623958331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46003.271623958331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46003.271623958331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46003.271623958331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46003.271623958331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46003.271623958331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46003.271623958331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46003.271623958331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46003.271623958331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46003.271623958331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46003.271623958331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46003.271623958331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46003.271623958331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46003.271623958331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46003.271623958331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46003.271623958331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46003.271623958331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46003.271623958331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46003.271623958331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46003.271623958331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46003.271623958331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46003.271623958331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46003.271623958331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46003.271623958331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46003.271623958331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46003.271623958331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46003.271623958331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46003.271623958331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46003.271623958331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46003.271623958331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46003.271623958331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46003.271623958331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46003.271623958331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46003.271623958331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46003.271623958331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46003.271623958331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46003.271623958331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46003.271623958331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46003.271623958331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46003.271623958331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46003.271623958331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46003.271623958331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46003.271623958331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46003.271623958331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46003.271623958331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46003.271623958331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46003.271623958331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46003.271623958331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46003.271623958331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46003.271623958331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46003.271623958331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46003.271623958331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46003.271623958331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46003.271623958331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46003.271623958331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46003.271623958331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46003.271623958331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46003.271623958331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46003.271623958331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46003.271623958331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46003.271623958331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46003.271623958331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46003.271623958331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46003.271623958331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46003.271623958331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46003.271623958331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46003.271623958331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46003.271623958331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46003.271623958331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46003.271623958331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46003.271623958331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46003.271623958331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46003.271623958331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46003.271623958331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46003.271623958331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46003.271623958331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46003.271623958331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46003.271623958331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46003.271623958331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46003.271623958331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46003.271623958331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46003.271623958331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46003.271623958331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46003.271623958331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46003.271623958331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46003.271623958331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46003.271623958331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46003.271623958331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46003.271623958331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46003.271623958331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46003.271623958331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46003.271623958331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46003.271623958331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46003.271623958331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46003.271623958331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46003.271623958331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46003.271623958331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46003.271623958331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46003.271623958331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46003.271623958331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46003.271623958331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46003.271623958331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46003.271623958331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46003.271623958331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46003.271623958331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46003.271623958331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46003.271623958331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46003.271623958331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46003.271623958331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46003.271623958331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46003.271623958331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46003.271623958331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46003.271623958331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46003.271623958331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46003.271623958331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46003.271623958331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46003.271623958331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46003.271623958331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46003.271623958331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46003.271623958331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46003.271623958331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46003.271623958331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46003.271623958331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46003.271623958331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46003.271623958331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46003.271623958331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46003.271623958331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46003.271623958331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46003.271623958331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46003.271623958331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46003.271623958331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46003.271623958331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46003.271623958331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46003.271623958331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46003.271623958331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46003.271623958331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46003.271623958331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46003.271623958331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46003.271623958331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46003.271623958331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46003.271623958331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46003.271623958331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46003.271623958331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46003.271623958331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46003.271623958331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46003.271623958331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46003.271623958331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46003.271623958331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46003.271623958331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46003.271623958331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46003.271623958331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46003.271623958331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46003.271623958331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46003.271623958331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46003.271623958331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46003.271623958331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46003.271623958331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46003.271623958331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46003.271623958331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46003.271623958331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46003.271623958331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46003.271623958331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46003.271623958331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46003.271623958331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46003.271623958331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46003.271623958331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46003.271623958331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46003.271623958331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46003.271623958331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46003.271623958331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46003.271623958331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46003.271623958331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46003.271623958331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46003.271623958331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46003.271623958331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46003.271623958331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46003.271623958331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46003.271623958331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46003.271623958331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46003.271623958331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46003.271623958331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46003.271623958331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46003.271623958331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46003.271623958331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46003.271623958331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46003.271623958331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46003.271623958331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46003.271623958331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46003.271623958331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46003.271623958331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46003.271623958331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46003.271623958331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46003.271623958331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46003.271623958331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46003.271623958331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46003.271623958331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46003.271623958331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46003.271623958331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46003.271623958331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46003.271623958331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46003.271623958331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46003.271623958331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46003.271623958331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46003.271623958331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46003.271623958331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46003.271623958331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46003.271623958331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46003.271623958331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46003.271623958331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46003.271623958331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46003.271623958331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46003.271623958331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46003.271623958331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46003.271623958331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46003.271623958331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46003.271623958331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46003.271623958331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46003.271623958331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46003.271623958331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46003.271623958331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46003.271623958331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46003.271623958331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46003.271623958331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46003.271623958331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46003.271623958331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46003.271623958331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46003.271623958331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46003.271623958331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46003.271623958331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46003.271623958331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46003.271623958331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46003.271623958331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46003.271623958331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46003.271623958331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46003.271623958331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46003.271623958331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46003.271623958331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46003.271623958331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46003.271623958331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46003.271623958331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46003.271623958331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46003.271623958331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46003.271623958331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46003.271623958331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46003.271623958331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46003.271623958331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46003.271623958331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46003.271623958331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46003.271623958331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46003.271623958331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46003.271623958331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46003.271623958331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46003.271623958331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46003.271623958331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46003.271623958331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46003.271623958331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46003.271623958331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46003.271623958331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46003.271623958331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46003.271623958331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46003.271623958331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46003.271623958331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46003.271623958331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46003.271623958331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46003.271623958331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46003.271623958331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46003.271623958331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46003.271623958331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46003.271623958331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46003.271623958331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299.79090636573528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4.4774804398111883</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7.231840277381707E-2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46003.271623958331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46003.271623958331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46003.271623958331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46003.271623958331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46003.271611805554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46003.271611805554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46003.271611805554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46003.271611805554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46003.271611805554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46003.271611805554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46003.271611805554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46003.271611805554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46003.271611805554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46003.271611805554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46003.271611805554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46003.271611805554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46003.271611805554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46003.271611805554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46003.271611805554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46003.271611805554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46003.271611805554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46003.271611805554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46003.271611805554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46003.271611805554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46003.271611805554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46003.271611805554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46003.271611805554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46003.271611805554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46003.271611805554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46003.271611805554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46003.271611805554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46003.271611805554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46003.271611805554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46003.271611805554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46003.271611805554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46003.271611805554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46003.271611805554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46003.271611805554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46003.271611805554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46003.271611805554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46003.271611805554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46003.271611805554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46003.271611805554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46003.271611805554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46003.271611805554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46003.271611805554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46003.271611805554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46003.271611805554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46003.271611805554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46003.271611805554</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111.43956377314316</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77.082746643514838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54.61051284721907</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21.898325347217906</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6.1641355324027245</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1.1521100694444613</v>
      </c>
      <c r="H7" s="38">
        <v>46002.086875000001</v>
      </c>
      <c r="I7" s="37" t="str">
        <f>IFERROR(VLOOKUP(D7,[1]DB!A:F,6,0),"")</f>
        <v>SCECO</v>
      </c>
      <c r="J7" s="37" t="str">
        <f>IFERROR(VLOOKUP(D7,[1]DB!A:G,7,0),"")</f>
        <v>Good</v>
      </c>
      <c r="K7" s="99" t="s">
        <v>39141</v>
      </c>
      <c r="L7" s="37" t="str">
        <f>IFERROR(VLOOKUP(D7,[1]DB!A:I,9,0),"")</f>
        <v>Latis</v>
      </c>
      <c r="M7" s="37"/>
    </row>
    <row r="8" spans="1:13">
      <c r="A8" s="37" t="s">
        <v>39142</v>
      </c>
      <c r="B8" s="37" t="str">
        <f>IFERROR(VLOOKUP(D8,[1]DB!A:K,11,0),"")</f>
        <v>R5</v>
      </c>
      <c r="C8" s="37">
        <v>1</v>
      </c>
      <c r="D8" s="37" t="s">
        <v>33096</v>
      </c>
      <c r="E8" s="37" t="s">
        <v>39106</v>
      </c>
      <c r="F8" s="38">
        <v>46003.233067129629</v>
      </c>
      <c r="G8" s="129">
        <f t="shared" ref="G8:G62" ca="1" si="3">IFERROR(NOW()-F8,"")</f>
        <v>3.8544675924640615E-2</v>
      </c>
      <c r="H8" s="38">
        <v>46003.232372685183</v>
      </c>
      <c r="I8" s="37" t="str">
        <f>IFERROR(VLOOKUP(D8,[1]DB!A:F,6,0),"")</f>
        <v>SCECO</v>
      </c>
      <c r="J8" s="37" t="str">
        <f>IFERROR(VLOOKUP(D8,[1]DB!A:G,7,0),"")</f>
        <v>Dead</v>
      </c>
      <c r="K8" s="99" t="s">
        <v>39143</v>
      </c>
      <c r="L8" s="37" t="str">
        <f>IFERROR(VLOOKUP(D8,[1]DB!A:I,9,0),"")</f>
        <v>Latis</v>
      </c>
      <c r="M8" s="37"/>
    </row>
    <row r="9" spans="1:13">
      <c r="A9" s="151"/>
      <c r="B9" s="151" t="str">
        <f>IFERROR(VLOOKUP(D9,[1]DB!A:K,11,0),"")</f>
        <v/>
      </c>
      <c r="C9" s="151"/>
      <c r="D9" s="151"/>
      <c r="E9" s="151"/>
      <c r="F9" s="152"/>
      <c r="G9" s="153">
        <f t="shared" ca="1" si="3"/>
        <v>46003.271611805554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46003.271611805554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46003.271611805554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46003.271613310186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46003.271614351848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46003.271615393518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46003.27161689815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46003.27162013889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46003.271623958331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46003.271622800923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46003.271623958331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46003.271623958331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46003.271623958331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46003.271623958331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46003.271623958331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46003.271623958331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46003.271623958331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46003.271623958331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46003.271623958331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46003.271623958331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46003.271623958331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46003.271623958331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46003.271623958331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46003.271623958331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46003.271623958331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46003.271623958331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46003.271623958331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46003.271623958331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46003.271623958331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46003.271623958331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46003.271623958331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46003.271623958331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46003.271623958331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46003.271623958331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46003.271623958331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46003.271623958331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46003.271623958331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46003.271623958331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46003.271623958331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46003.271623958331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46003.271623958331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46003.271623958331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46003.271623958331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46003.271623958331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46003.271623958331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46003.271623958331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46003.271623958331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46003.271623958331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46003.271623958331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46003.271623958331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46003.271623958331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46003.271623958331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46003.271623958331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46003.271623958331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46003.271623958331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46003.271623958331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46003.271623958331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46003.271623958331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46003.271623958331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46003.271623958331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46003.271623958331</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46003.271623958331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46003.271623958331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46003.271623958331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46003.271623958331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46003.271623958331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46003.271623958331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46003.271623958331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46003.271623958331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46003.271623958331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46003.271623958331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46003.271623958331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46003.271623958331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46003.271623958331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46003.271623958331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46003.271623958331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46003.271623958331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46003.271623958331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46003.271623958331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46003.271623958331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46003.271623958331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46003.271623958331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46003.271623958331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46003.271623958331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46003.271623958331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46003.271623958331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46003.271623958331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46003.271623958331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46003.271623958331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46003.271623958331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46003.271623958331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46003.271623958331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46003.271623958331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46003.271623958331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46003.271623958331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46003.271623958331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46003.271623958331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46003.271623958331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46003.271623958331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46003.271623958331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46003.271623958331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46003.271623958331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46003.271623958331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46003.271623958331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46003.271623958331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46003.271623958331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46003.271623958331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46003.271623958331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46003.271623958331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46003.271623958331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46003.271623958331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46003.271623958331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46003.271623958331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46003.271623958331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46003.271623958331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46003.271623958331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46003.271623958331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46003.271623958331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46003.271623958331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46003.271623958331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46003.271623958331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46003.271623958331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46003.271623958331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46003.271623958331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46003.271623958331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46003.271623958331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46003.271623958331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46003.271623958331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46003.271623958331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46003.271623958331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46003.271623958331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46003.271623958331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46003.271623958331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46003.271623958331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46003.271623958331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46003.271623958331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46003.271623958331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46003.271623958331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46003.271623958331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46003.271623958331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46003.271623958331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46003.271623958331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46003.271623958331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46003.271623958331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46003.271623958331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46003.271623958331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46003.271623958331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46003.271623958331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46003.271623958331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46003.271623958331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46003.271623958331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46003.271623958331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46003.271623958331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46003.271623958331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46003.271623958331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46003.271623958331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46003.271623958331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46003.271623958331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46003.271623958331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46003.271623958331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46003.271623958331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46003.271623958331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46003.271623958331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46003.271623958331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46003.271623958331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46003.271623958331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46003.271623958331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46003.271623958331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46003.271623958331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46003.271623958331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46003.271623958331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46003.271623958331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46003.271623958331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46003.271623958331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46003.271623958331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46003.271623958331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46003.271623958331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46003.271623958331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46003.271623958331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46003.271623958331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46003.271623958331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46003.271623958331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46003.271623958331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46003.271623958331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46003.271623958331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46003.271623958331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46003.271623958331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46003.271623958331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46003.271623958331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46003.271623958331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46003.271623958331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46003.271623958331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46003.271623958331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46003.271623958331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46003.271623958331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46003.271623958331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46003.271623958331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46003.271623958331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46003.271623958331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46003.271623958331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46003.271623958331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46003.271623958331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46003.271623958331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46003.271623958331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46003.271623958331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46003.271623958331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46003.271623958331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46003.271623958331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46003.271623958331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46003.271623958331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46003.271623958331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46003.271623958331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46003.271623958331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46003.271623958331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46003.271623958331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46003.271623958331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46003.271623958331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46003.271623958331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46003.271623958331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46003.271623958331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46003.271623958331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46003.271623958331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46003.271623958331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46003.271623958331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46003.271623958331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46003.271623958331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46003.271623958331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46003.271623958331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46003.271623958331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46003.271623958331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46003.271623958331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46003.271623958331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46003.271623958331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46003.271623958331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46003.271623958331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46003.271623958331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46003.271623958331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46003.271623958331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46003.271623958331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46003.271623958331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46003.271623958331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46003.271623958331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46003.271623958331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46003.271623958331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46003.271623958331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46003.271623958331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46003.271623958331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46003.271623958331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46003.271623958331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46003.271623958331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46003.271623958331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46003.271623958331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46003.271623958331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46003.271623958331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46003.271623958331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46003.271623958331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46003.271623958331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46003.271623958331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46003.271623958331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46003.271623958331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46003.271623958331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46003.271623958331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46003.271623958331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46003.271623958331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46003.271623958331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46003.271623958331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46003.271623958331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46003.271623958331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46003.271623958331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46003.271623958331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46003.271623958331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46003.271623958331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46003.271623958331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46003.271623958331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46003.271623958331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46003.271623958331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46003.271623958331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46003.271623958331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46003.271623958331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46003.271623958331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46003.271623958331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46003.271623958331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46003.271623958331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46003.271623958331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46003.271623958331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46003.271623958331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46003.271623958331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46003.271623958331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46003.271623958331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46003.271623958331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46003.271623958331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46003.271623958331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46003.271623958331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46003.271623958331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46003.271623958331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46003.271623958331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46003.271623958331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46003.271623958331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46003.271623958331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46003.271623958331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46003.271623958331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46003.271623958331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46003.271623958331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46003.271623958331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46003.271623958331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46003.271623958331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46003.271623958331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46003.271623958331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46003.271623958331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46003.271623958331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46003.271623958331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46003.271623958331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46003.271623958331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46003.271623958331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46003.271623958331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46003.271623958331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46003.271623958331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46003.271623958331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46003.271623958331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46003.271623958331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46003.271623958331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46003.271623958331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46003.271623958331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46003.271623958331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46003.271623958331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46003.271623958331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46003.271623958331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46003.271623958331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46003.271623958331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46003.271623958331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46003.271623958331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46003.271623958331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46003.271623958331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46003.271623958331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46003.271623958331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46003.271623958331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46003.271623958331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46003.271623958331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46003.271623958331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46003.271623958331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46003.271623958331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46003.271623958331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46003.271623958331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46003.271623958331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46003.271623958331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46003.271623958331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46003.271623958331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46003.271623958331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46003.271623958331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46003.271623958331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46003.271623958331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46003.271623958331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46003.271623958331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46003.271623958331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46003.271623958331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46003.271623958331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46003.271623958331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46003.271623958331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46003.271623958331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46003.271623958331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46003.271623958331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46003.271623958331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46003.271623958331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46003.271623958331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46003.271623958331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46003.271623958331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46003.271623958331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46003.271623958331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46003.271623958331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46003.271623958331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46003.271623958331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46003.271623958331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46003.271623958331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46003.271623958331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46003.271623958331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46003.271623958331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46003.271623958331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46003.271623958331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46003.271623958331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46003.271623958331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46003.271623958331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46003.271623958331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46003.271623958331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46003.271623958331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46003.271623958331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46003.271623958331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46003.271623958331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46003.271623958331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46003.271623958331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46003.271623958331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46003.271623958331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46003.271623958331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46003.271623958331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46003.271623958331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46003.271623958331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46003.271623958331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46003.271623958331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46003.271623958331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46003.271623958331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46003.271623958331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46003.271623958331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46003.271623958331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46003.271623958331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46003.271623958331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46003.271623958331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46003.271623958331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46003.271623958331</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46003.271623958331</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