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141" documentId="13_ncr:1_{F6CB121F-512D-4AA6-A0C1-0FB36C537598}" xr6:coauthVersionLast="47" xr6:coauthVersionMax="47" xr10:uidLastSave="{20A90E33-53F5-4078-AAEB-B730896A6E2A}"/>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3" i="4"/>
  <c r="B4" i="4"/>
  <c r="B5" i="4"/>
  <c r="B6" i="4"/>
  <c r="B7" i="4"/>
  <c r="B8" i="4"/>
  <c r="B9" i="4"/>
  <c r="B10" i="4"/>
  <c r="B11" i="4"/>
  <c r="B12" i="4"/>
  <c r="B13" i="4"/>
  <c r="B14" i="4"/>
  <c r="B15" i="4"/>
  <c r="B16" i="4"/>
  <c r="B17" i="4"/>
  <c r="B18" i="4"/>
  <c r="B19" i="4"/>
  <c r="B20"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4" i="2"/>
  <c r="G4" i="2"/>
  <c r="I4" i="2"/>
  <c r="J4" i="2"/>
  <c r="L4" i="2"/>
  <c r="I3"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alcChain>
</file>

<file path=xl/sharedStrings.xml><?xml version="1.0" encoding="utf-8"?>
<sst xmlns="http://schemas.openxmlformats.org/spreadsheetml/2006/main" count="180305" uniqueCount="39136">
  <si>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</si>
  <si>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</si>
  <si>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</si>
  <si>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</si>
  <si>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</si>
  <si>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</si>
  <si>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</si>
  <si>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</si>
  <si>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</si>
  <si>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</si>
  <si>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</si>
  <si>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</si>
  <si>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</si>
  <si>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</si>
  <si>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</si>
  <si>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</si>
  <si>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</si>
  <si>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</si>
  <si>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</si>
  <si>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</si>
  <si>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</si>
  <si>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</si>
  <si>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</si>
  <si>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</si>
  <si>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</si>
  <si>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</si>
  <si>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</si>
  <si>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</si>
  <si>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</si>
  <si>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</si>
  <si>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</si>
  <si>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</si>
  <si>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</si>
  <si>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</si>
  <si>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</si>
  <si>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</si>
  <si>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</si>
  <si>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</si>
  <si>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</si>
  <si>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</si>
  <si>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</si>
  <si>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</si>
  <si>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</si>
  <si>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</si>
  <si>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</si>
  <si>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</si>
  <si>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</si>
  <si>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</si>
  <si>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</si>
  <si>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</si>
  <si>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</si>
  <si>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</si>
  <si>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</si>
  <si>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</si>
  <si>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</si>
  <si>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</si>
  <si>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</si>
  <si>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</si>
  <si>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</si>
  <si>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</si>
  <si>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</si>
  <si>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</si>
  <si>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</si>
  <si>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</si>
  <si>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</si>
  <si>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</si>
  <si>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</si>
  <si>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</si>
  <si>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</si>
  <si>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</si>
  <si>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</si>
  <si>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</si>
  <si>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</si>
  <si>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</si>
  <si>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</si>
  <si>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</si>
  <si>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</si>
  <si>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</si>
  <si>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</si>
  <si>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</si>
  <si>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</si>
  <si>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</si>
  <si>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</si>
  <si>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</si>
  <si>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</si>
  <si>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</si>
  <si>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</si>
  <si>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</si>
  <si>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</si>
  <si>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</si>
  <si>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</si>
  <si>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</si>
  <si>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</si>
  <si>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</si>
  <si>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</si>
  <si>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</si>
  <si>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</si>
  <si>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</si>
  <si>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</si>
  <si>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</si>
  <si>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</si>
  <si>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</si>
  <si>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</si>
  <si>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</si>
  <si>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</si>
  <si>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</si>
  <si>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</si>
  <si>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</si>
  <si>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</si>
  <si>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</si>
  <si>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</si>
  <si>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</si>
  <si>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</si>
  <si>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</si>
  <si>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</si>
  <si>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</si>
  <si>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</si>
  <si>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</si>
  <si>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</si>
  <si>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</si>
  <si>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</si>
  <si>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</si>
  <si>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</si>
  <si>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</si>
  <si>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</si>
  <si>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</si>
  <si>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</si>
  <si>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</si>
  <si>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</si>
  <si>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</si>
  <si>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</si>
  <si>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</si>
  <si>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</si>
  <si>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</si>
  <si>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</si>
  <si>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</si>
  <si>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</si>
  <si>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</si>
  <si>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</si>
  <si>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</si>
  <si>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</si>
  <si>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</si>
  <si>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</si>
  <si>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</si>
  <si>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</si>
  <si>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</si>
  <si>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</si>
  <si>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</si>
  <si>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</si>
  <si>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</si>
  <si>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</si>
  <si>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</si>
  <si>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</si>
  <si>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</si>
  <si>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</si>
  <si>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</si>
  <si>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</si>
  <si>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</si>
  <si>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</si>
  <si>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</si>
  <si>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</si>
  <si>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</si>
  <si>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</si>
  <si>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</si>
  <si>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</si>
  <si>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</si>
  <si>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</si>
  <si>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</si>
  <si>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</si>
  <si>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</si>
  <si>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</si>
  <si>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</si>
  <si>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</si>
  <si>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</si>
  <si>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</si>
  <si>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</si>
  <si>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</si>
  <si>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</si>
  <si>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</si>
  <si>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</si>
  <si>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</si>
  <si>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</si>
  <si>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</si>
  <si>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</si>
  <si>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</si>
  <si>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</si>
  <si>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</si>
  <si>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</si>
  <si>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</si>
  <si>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</si>
  <si>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</si>
  <si>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</si>
  <si>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</si>
  <si>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</si>
  <si>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</si>
  <si>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</si>
  <si>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</si>
  <si>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</si>
  <si>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</si>
  <si>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</si>
  <si>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</si>
  <si>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</si>
  <si>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</si>
  <si>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</si>
  <si>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</si>
  <si>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</si>
  <si>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</si>
  <si>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</si>
  <si>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</si>
  <si>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</si>
  <si>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</si>
  <si>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</si>
  <si>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</si>
  <si>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</si>
  <si>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</si>
  <si>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</si>
  <si>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</si>
  <si>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</si>
  <si>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</si>
  <si>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</si>
  <si>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</si>
  <si>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</si>
  <si>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</si>
  <si>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</si>
  <si>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</si>
  <si>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</si>
  <si>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</si>
  <si>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</si>
  <si>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</si>
  <si>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</si>
  <si>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</si>
  <si>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</si>
  <si>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</si>
  <si>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</si>
  <si>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</si>
  <si>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</si>
  <si>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</si>
  <si>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</si>
  <si>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</si>
  <si>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</si>
  <si>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</si>
  <si>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</si>
  <si>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</si>
  <si>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</si>
  <si>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</si>
  <si>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</si>
  <si>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</si>
  <si>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</si>
  <si>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</si>
  <si>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</si>
  <si>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</si>
  <si>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</si>
  <si>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</si>
  <si>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</si>
  <si>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</si>
  <si>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</si>
  <si>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</si>
  <si>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</si>
  <si>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</si>
  <si>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</si>
  <si>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</si>
  <si>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</si>
  <si>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</si>
  <si>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</si>
  <si>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</si>
  <si>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</si>
  <si>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</si>
  <si>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</si>
  <si>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</si>
  <si>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</si>
  <si>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</si>
  <si>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</si>
  <si>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</si>
  <si>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</si>
  <si>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</si>
  <si>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</si>
  <si>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</si>
  <si>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</si>
  <si>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</si>
  <si>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</si>
  <si>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</si>
  <si>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</si>
  <si>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</si>
  <si>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</si>
  <si>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</si>
  <si>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</si>
  <si>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</si>
  <si>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</si>
  <si>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</si>
  <si>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</si>
  <si>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</si>
  <si>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</si>
  <si>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</si>
  <si>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</si>
  <si>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</si>
  <si>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</si>
  <si>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</si>
  <si>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</si>
  <si>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</si>
  <si>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</si>
  <si>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</si>
  <si>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</si>
  <si>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</si>
  <si>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</si>
  <si>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</si>
  <si>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</si>
  <si>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</si>
  <si>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</si>
  <si>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</si>
  <si>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</si>
  <si>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</si>
  <si>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</si>
  <si>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</si>
  <si>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</si>
  <si>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</si>
  <si>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</si>
  <si>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</si>
  <si>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</si>
  <si>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</si>
  <si>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</si>
  <si>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</si>
  <si>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</si>
  <si>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</si>
  <si>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</si>
  <si>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</si>
  <si>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</si>
  <si>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</si>
  <si>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</si>
  <si>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</si>
  <si>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</si>
  <si>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</si>
  <si>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</si>
  <si>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</si>
  <si>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</si>
  <si>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</si>
  <si>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</si>
  <si>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</si>
  <si>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</si>
  <si>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</si>
  <si>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</si>
  <si>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</si>
  <si>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</si>
  <si>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</si>
  <si>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</si>
  <si>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</si>
  <si>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</si>
  <si>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</si>
  <si>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</si>
  <si>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</si>
  <si>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</si>
  <si>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</si>
  <si>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</si>
  <si>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</si>
  <si>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</si>
  <si>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</si>
  <si>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</si>
  <si>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</si>
  <si>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</si>
  <si>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</si>
  <si>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</si>
  <si>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</si>
  <si>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</si>
  <si>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</si>
  <si>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</si>
  <si>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</si>
  <si>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</si>
  <si>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</si>
  <si>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</si>
  <si>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</si>
  <si>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</si>
  <si>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</si>
  <si>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</si>
  <si>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</si>
  <si>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</si>
  <si>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</si>
  <si>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</si>
  <si>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</si>
  <si>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</si>
  <si>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</si>
  <si>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</si>
  <si>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</si>
  <si>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</si>
  <si>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</si>
  <si>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</si>
  <si>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</si>
  <si>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</si>
  <si>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</si>
  <si>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</si>
  <si>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</si>
  <si>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</si>
  <si>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</si>
  <si>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</si>
  <si>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</si>
  <si>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</si>
  <si>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</si>
  <si>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</si>
  <si>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</si>
  <si>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</si>
  <si>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</si>
  <si>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</si>
  <si>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</si>
  <si>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</si>
  <si>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</si>
  <si>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</si>
  <si>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</si>
  <si>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</si>
  <si>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</si>
  <si>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</si>
  <si>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</si>
  <si>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</si>
  <si>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</si>
  <si>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</si>
  <si>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</si>
  <si>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</si>
  <si>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</si>
  <si>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</si>
  <si>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</si>
  <si>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</si>
  <si>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</si>
  <si>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</si>
  <si>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</si>
  <si>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</si>
  <si>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</si>
  <si>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</si>
  <si>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</si>
  <si>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</si>
  <si>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</si>
  <si>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</si>
  <si>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</si>
  <si>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</si>
  <si>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</si>
  <si>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</si>
  <si>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</si>
  <si>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</si>
  <si>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</si>
  <si>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</si>
  <si>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</si>
  <si>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</si>
  <si>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</si>
  <si>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</si>
  <si>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</si>
  <si>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</si>
  <si>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</si>
  <si>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</si>
  <si>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</si>
  <si>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</si>
  <si>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</si>
  <si>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</si>
  <si>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</si>
  <si>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</si>
  <si>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</si>
  <si>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</si>
  <si>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</si>
  <si>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</si>
  <si>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</si>
  <si>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</si>
  <si>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</si>
  <si>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</si>
  <si>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</si>
  <si>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</si>
  <si>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</si>
  <si>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</si>
  <si>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</si>
  <si>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</si>
  <si>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</si>
  <si>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</si>
  <si>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</si>
  <si>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</si>
  <si>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</si>
  <si>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</si>
  <si>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</si>
  <si>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</si>
  <si>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</si>
  <si>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</si>
  <si>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</si>
  <si>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</si>
  <si>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</si>
  <si>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</si>
  <si>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</si>
  <si>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</si>
  <si>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</si>
  <si>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</si>
  <si>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</si>
  <si>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</si>
  <si>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</si>
  <si>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</si>
  <si>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</si>
  <si>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</si>
  <si>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</si>
  <si>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</si>
  <si>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</si>
  <si>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</si>
  <si>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</si>
  <si>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</si>
  <si>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</si>
  <si>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</si>
  <si>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</si>
  <si>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</si>
  <si>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</si>
  <si>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</si>
  <si>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</si>
  <si>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</si>
  <si>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</si>
  <si>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</si>
  <si>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</si>
  <si>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</si>
  <si>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</si>
  <si>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</si>
  <si>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</si>
  <si>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</si>
  <si>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</si>
  <si>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</si>
  <si>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</si>
  <si>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</si>
  <si>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</si>
  <si>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</si>
  <si>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</si>
  <si>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</si>
  <si>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</si>
  <si>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</si>
  <si>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</si>
  <si>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</si>
  <si>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</si>
  <si>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</si>
  <si>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</si>
  <si>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</si>
  <si>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</si>
  <si>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</si>
  <si>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</si>
  <si>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</si>
  <si>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</si>
  <si>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</si>
  <si>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</si>
  <si>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</si>
  <si>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</si>
  <si>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</si>
  <si>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</si>
  <si>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</si>
  <si>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</si>
  <si>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</si>
  <si>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</si>
  <si>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</si>
  <si>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</si>
  <si>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</si>
  <si>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</si>
  <si>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</si>
  <si>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</si>
  <si>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</si>
  <si>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</si>
  <si>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</si>
  <si>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</si>
  <si>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</si>
  <si>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</si>
  <si>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</si>
  <si>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</si>
  <si>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</si>
  <si>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</si>
  <si>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</si>
  <si>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</si>
  <si>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</si>
  <si>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</si>
  <si>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</si>
  <si>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</si>
  <si>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</si>
  <si>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</si>
  <si>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</si>
  <si>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</si>
  <si>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</si>
  <si>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</si>
  <si>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</si>
  <si>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</si>
  <si>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</si>
  <si>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</si>
  <si>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</si>
  <si>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</si>
  <si>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</si>
  <si>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</si>
  <si>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</si>
  <si>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</si>
  <si>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</si>
  <si>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</si>
  <si>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</si>
  <si>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</si>
  <si>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</si>
  <si>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</si>
  <si>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</si>
  <si>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</si>
  <si>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</si>
  <si>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</si>
  <si>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</si>
  <si>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</si>
  <si>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</si>
  <si>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</si>
  <si>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</si>
  <si>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</si>
  <si>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</si>
  <si>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</si>
  <si>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</si>
  <si>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</si>
  <si>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</si>
  <si>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</si>
  <si>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</si>
  <si>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</si>
  <si>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</si>
  <si>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</si>
  <si>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</si>
  <si>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</si>
  <si>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</si>
  <si>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</si>
  <si>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</si>
  <si>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</si>
  <si>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</si>
  <si>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</si>
  <si>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</si>
  <si>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</si>
  <si>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</si>
  <si>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</si>
  <si>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</si>
  <si>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</si>
  <si>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</si>
  <si>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</si>
  <si>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</si>
  <si>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</si>
  <si>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</si>
  <si>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</si>
  <si>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</si>
  <si>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</si>
  <si>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</si>
  <si>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</si>
  <si>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</si>
  <si>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</si>
  <si>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</si>
  <si>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</si>
  <si>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</si>
  <si>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</si>
  <si>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</si>
  <si>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</si>
  <si>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</si>
  <si>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</si>
  <si>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</si>
  <si>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</si>
  <si>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</si>
  <si>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</si>
  <si>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</si>
  <si>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</si>
  <si>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</si>
  <si>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</si>
  <si>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</si>
  <si>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</si>
  <si>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</si>
  <si>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</si>
  <si>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</si>
  <si>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</si>
  <si>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</si>
  <si>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</si>
  <si>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</si>
  <si>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</si>
  <si>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</si>
  <si>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</si>
  <si>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</si>
  <si>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</si>
  <si>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</si>
  <si>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</si>
  <si>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</si>
  <si>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</si>
  <si>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</si>
  <si>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</si>
  <si>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</si>
  <si>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</si>
  <si>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</si>
  <si>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</si>
  <si>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</si>
  <si>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</si>
  <si>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</si>
  <si>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</si>
  <si>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</si>
  <si>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</si>
  <si>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</si>
  <si>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</si>
  <si>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</si>
  <si>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</si>
  <si>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</si>
  <si>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</si>
  <si>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</si>
  <si>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</si>
  <si>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</si>
  <si>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</si>
  <si>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</si>
  <si>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</si>
  <si>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</si>
  <si>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</si>
  <si>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</si>
  <si>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</si>
  <si>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</si>
  <si>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</si>
  <si>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</si>
  <si>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</si>
  <si>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</si>
  <si>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</si>
  <si>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</si>
  <si>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</si>
  <si>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</si>
  <si>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</si>
  <si>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</si>
  <si>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</si>
  <si>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</si>
  <si>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</si>
  <si>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</si>
  <si>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</si>
  <si>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</si>
  <si>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</si>
  <si>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</si>
  <si>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</si>
  <si>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</si>
  <si>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</si>
  <si>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</si>
  <si>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</si>
  <si>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</si>
  <si>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</si>
  <si>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</si>
  <si>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</si>
  <si>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</si>
  <si>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</si>
  <si>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</si>
  <si>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</si>
  <si>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</si>
  <si>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</si>
  <si>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</si>
  <si>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</si>
  <si>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</si>
  <si>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</si>
  <si>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</si>
  <si>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</si>
  <si>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</si>
  <si>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</si>
  <si>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</si>
  <si>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</si>
  <si>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</si>
  <si>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</si>
  <si>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</si>
  <si>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</si>
  <si>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</si>
  <si>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</si>
  <si>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</si>
  <si>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</si>
  <si>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</si>
  <si>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</si>
  <si>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</si>
  <si>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</si>
  <si>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</si>
  <si>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</si>
  <si>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</si>
  <si>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</si>
  <si>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</si>
  <si>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</si>
  <si>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</si>
  <si>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</si>
  <si>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</si>
  <si>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</si>
  <si>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</si>
  <si>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</si>
  <si>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</si>
  <si>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</si>
  <si>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</si>
  <si>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</si>
  <si>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</si>
  <si>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</si>
  <si>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</si>
  <si>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</si>
  <si>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</si>
  <si>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</si>
  <si>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</si>
  <si>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</si>
  <si>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</si>
  <si>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</si>
  <si>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</si>
  <si>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</si>
  <si>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</si>
  <si>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</si>
  <si>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</si>
  <si>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</si>
  <si>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</si>
  <si>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</si>
  <si>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</si>
  <si>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</si>
  <si>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</si>
  <si>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</si>
  <si>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</si>
  <si>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</si>
  <si>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</si>
  <si>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</si>
  <si>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</si>
  <si>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</si>
  <si>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</si>
  <si>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</si>
  <si>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</si>
  <si>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</si>
  <si>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</si>
  <si>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</si>
  <si>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</si>
  <si>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</si>
  <si>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</si>
  <si>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</si>
  <si>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</si>
  <si>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</si>
  <si>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</si>
  <si>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</si>
  <si>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</si>
  <si>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</si>
  <si>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</si>
  <si>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</si>
  <si>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</si>
  <si>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</si>
  <si>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</si>
  <si>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</si>
  <si>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</si>
  <si>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</si>
  <si>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</si>
  <si>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</si>
  <si>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</si>
  <si>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</si>
  <si>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</si>
  <si>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</si>
  <si>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</si>
  <si>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</si>
  <si>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</si>
  <si>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</si>
  <si>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</si>
  <si>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</si>
  <si>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</si>
  <si>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</si>
  <si>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</si>
  <si>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</si>
  <si>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</si>
  <si>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</si>
  <si>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</si>
  <si>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</si>
  <si>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</si>
  <si>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</si>
  <si>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</si>
  <si>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</si>
  <si>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</si>
  <si>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</si>
  <si>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</si>
  <si>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</si>
  <si>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</si>
  <si>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</si>
  <si>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</si>
  <si>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</si>
  <si>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</si>
  <si>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</si>
  <si>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</si>
  <si>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</si>
  <si>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</si>
  <si>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</si>
  <si>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</si>
  <si>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</si>
  <si>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</si>
  <si>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</si>
  <si>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</si>
  <si>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</si>
  <si>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</si>
  <si>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</si>
  <si>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</si>
  <si>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</si>
  <si>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</si>
  <si>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</si>
  <si>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</si>
  <si>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</si>
  <si>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</si>
  <si>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</si>
  <si>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</si>
  <si>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</si>
  <si>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</si>
  <si>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</si>
  <si>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</si>
  <si>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</si>
  <si>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</si>
  <si>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</si>
  <si>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</si>
  <si>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</si>
  <si>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</si>
  <si>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</si>
  <si>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</si>
  <si>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</si>
  <si>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</si>
  <si>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</si>
  <si>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</si>
  <si>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</si>
  <si>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</si>
  <si>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</si>
  <si>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</si>
  <si>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</si>
  <si>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</si>
  <si>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</si>
  <si>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</si>
  <si>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</si>
  <si>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</si>
  <si>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</si>
  <si>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</si>
  <si>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</si>
  <si>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</si>
  <si>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</si>
  <si>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</si>
  <si>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</si>
  <si>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</si>
  <si>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</si>
  <si>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</si>
  <si>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</si>
  <si>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</si>
  <si>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</si>
  <si>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</si>
  <si>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</si>
  <si>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</si>
  <si>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</si>
  <si>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</si>
  <si>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</si>
  <si>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</si>
  <si>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</si>
  <si>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</si>
  <si>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</si>
  <si>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</si>
  <si>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</si>
  <si>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</si>
  <si>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</si>
  <si>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</si>
  <si>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</si>
  <si>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</si>
  <si>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</si>
  <si>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</si>
  <si>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</si>
  <si>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</si>
  <si>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</si>
  <si>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</si>
  <si>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</si>
  <si>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</si>
  <si>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</si>
  <si>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</si>
  <si>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</si>
  <si>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</si>
  <si>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</si>
  <si>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</si>
  <si>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</si>
  <si>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</si>
  <si>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</si>
  <si>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</si>
  <si>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</si>
  <si>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</si>
  <si>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</si>
  <si>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</si>
  <si>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</si>
  <si>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</si>
  <si>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</si>
  <si>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</si>
  <si>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</si>
  <si>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</si>
  <si>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</si>
  <si>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</si>
  <si>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</si>
  <si>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</si>
  <si>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</si>
  <si>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</si>
  <si>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</si>
  <si>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</si>
  <si>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</si>
  <si>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</si>
  <si>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</si>
  <si>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</si>
  <si>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</si>
  <si>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</si>
  <si>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</si>
  <si>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</si>
  <si>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</si>
  <si>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</si>
  <si>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</si>
  <si>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</si>
  <si>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</si>
  <si>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</si>
  <si>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</si>
  <si>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</si>
  <si>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</si>
  <si>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</si>
  <si>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</si>
  <si>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</si>
  <si>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</si>
  <si>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</si>
  <si>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</si>
  <si>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</si>
  <si>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</si>
  <si>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</si>
  <si>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</si>
  <si>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</si>
  <si>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</si>
  <si>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</si>
  <si>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</si>
  <si>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</si>
  <si>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</si>
  <si>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</si>
  <si>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</si>
  <si>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</si>
  <si>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</si>
  <si>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</si>
  <si>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</si>
  <si>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</si>
  <si>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</si>
  <si>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</si>
  <si>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</si>
  <si>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</si>
  <si>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</si>
  <si>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</si>
  <si>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</si>
  <si>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</si>
  <si>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</si>
  <si>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</si>
  <si>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</si>
  <si>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</si>
  <si>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</si>
  <si>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</si>
  <si>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</si>
  <si>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</si>
  <si>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</si>
  <si>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</si>
  <si>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</si>
  <si>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</si>
  <si>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</si>
  <si>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</si>
  <si>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</si>
  <si>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</si>
  <si>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</si>
  <si>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</si>
  <si>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</si>
  <si>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</si>
  <si>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</si>
  <si>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</si>
  <si>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</si>
  <si>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</si>
  <si>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</si>
  <si>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</si>
  <si>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</si>
  <si>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</si>
  <si>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</si>
  <si>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</si>
  <si>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</si>
  <si>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</si>
  <si>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</si>
  <si>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</si>
  <si>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</si>
  <si>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</si>
  <si>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</si>
  <si>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</si>
  <si>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</si>
  <si>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</si>
  <si>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</si>
  <si>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</si>
  <si>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</si>
  <si>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</si>
  <si>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</si>
  <si>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</si>
  <si>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</si>
  <si>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</si>
  <si>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</si>
  <si>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</si>
  <si>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</si>
  <si>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</si>
  <si>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</si>
  <si>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</si>
  <si>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</si>
  <si>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</si>
  <si>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</si>
  <si>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</si>
  <si>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</si>
  <si>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</si>
  <si>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</si>
  <si>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</si>
  <si>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</si>
  <si>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</si>
  <si>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</si>
  <si>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</si>
  <si>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</si>
  <si>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</si>
  <si>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</si>
  <si>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</si>
  <si>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</si>
  <si>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</si>
  <si>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</si>
  <si>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</si>
  <si>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</si>
  <si>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</si>
  <si>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</si>
  <si>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</si>
  <si>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</si>
  <si>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</si>
  <si>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</si>
  <si>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</si>
  <si>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</si>
  <si>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</si>
  <si>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</si>
  <si>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</si>
  <si>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</si>
  <si>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</si>
  <si>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</si>
  <si>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</si>
  <si>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</si>
  <si>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</si>
  <si>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</si>
  <si>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</si>
  <si>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</si>
  <si>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</si>
  <si>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</si>
  <si>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</si>
  <si>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</si>
  <si>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</si>
  <si>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</si>
  <si>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</si>
  <si>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</si>
  <si>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</si>
  <si>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</si>
  <si>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</si>
  <si>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</si>
  <si>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</si>
  <si>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</si>
  <si>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</si>
  <si>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</si>
  <si>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</si>
  <si>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</si>
  <si>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</si>
  <si>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</si>
  <si>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</si>
  <si>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</si>
  <si>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</si>
  <si>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</si>
  <si>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</si>
  <si>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</si>
  <si>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</si>
  <si>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</si>
  <si>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</si>
  <si>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</si>
  <si>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</si>
  <si>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</si>
  <si>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</si>
  <si>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</si>
  <si>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</si>
  <si>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</si>
  <si>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</si>
  <si>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</si>
  <si>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</si>
  <si>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</si>
  <si>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</si>
  <si>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</si>
  <si>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</si>
  <si>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</si>
  <si>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</si>
  <si>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</si>
  <si>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</si>
  <si>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</si>
  <si>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</si>
  <si>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</si>
  <si>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</si>
  <si>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</si>
  <si>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</si>
  <si>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</si>
  <si>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</si>
  <si>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</si>
  <si>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</si>
  <si>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</si>
  <si>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</si>
  <si>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</si>
  <si>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</si>
  <si>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</si>
  <si>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</si>
  <si>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</si>
  <si>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</si>
  <si>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</si>
  <si>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</si>
  <si>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</si>
  <si>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</si>
  <si>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</si>
  <si>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</si>
  <si>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</si>
  <si>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</si>
  <si>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</si>
  <si>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</si>
  <si>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</si>
  <si>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</si>
  <si>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</si>
  <si>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</si>
  <si>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</si>
  <si>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</si>
  <si>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</si>
  <si>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</si>
  <si>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</si>
  <si>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</si>
  <si>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</si>
  <si>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</si>
  <si>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</si>
  <si>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</si>
  <si>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</si>
  <si>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</si>
  <si>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</si>
  <si>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</si>
  <si>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</si>
  <si>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</si>
  <si>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</si>
  <si>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</si>
  <si>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</si>
  <si>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</si>
  <si>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</si>
  <si>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</si>
  <si>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</si>
  <si>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</si>
  <si>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</si>
  <si>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</si>
  <si>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</si>
  <si>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</si>
  <si>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</si>
  <si>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</si>
  <si>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</si>
  <si>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</si>
  <si>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</si>
  <si>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</si>
  <si>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</si>
  <si>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</si>
  <si>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</si>
  <si>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</si>
  <si>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</si>
  <si>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</si>
  <si>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</si>
  <si>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</si>
  <si>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</si>
  <si>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</si>
  <si>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</si>
  <si>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</si>
  <si>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</si>
  <si>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</si>
  <si>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</si>
  <si>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</si>
  <si>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</si>
  <si>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</si>
  <si>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</si>
  <si>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</si>
  <si>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</si>
  <si>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</si>
  <si>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</si>
  <si>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</si>
  <si>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</si>
  <si>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</si>
  <si>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</si>
  <si>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</si>
  <si>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</si>
  <si>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</si>
  <si>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</si>
  <si>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</si>
  <si>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</si>
  <si>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</si>
  <si>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</si>
  <si>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</si>
  <si>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</si>
  <si>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</si>
  <si>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</si>
  <si>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</si>
  <si>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</si>
  <si>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</si>
  <si>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</si>
  <si>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</si>
  <si>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</si>
  <si>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</si>
  <si>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</si>
  <si>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</si>
  <si>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</si>
  <si>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</si>
  <si>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</si>
  <si>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</si>
  <si>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</si>
  <si>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</si>
  <si>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</si>
  <si>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</si>
  <si>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</si>
  <si>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</si>
  <si>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</si>
  <si>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</si>
  <si>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</si>
  <si>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</si>
  <si>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</si>
  <si>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</si>
  <si>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</si>
  <si>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</si>
  <si>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</si>
  <si>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</si>
  <si>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</si>
  <si>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</si>
  <si>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</si>
  <si>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</si>
  <si>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</si>
  <si>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</si>
  <si>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</si>
  <si>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</si>
  <si>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</si>
  <si>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</si>
  <si>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</si>
  <si>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</si>
  <si>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</si>
  <si>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</si>
  <si>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</si>
  <si>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</si>
  <si>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</si>
  <si>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</si>
  <si>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</si>
  <si>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</si>
  <si>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</si>
  <si>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</si>
  <si>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</si>
  <si>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</si>
  <si>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</si>
  <si>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</si>
  <si>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</si>
  <si>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</si>
  <si>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</si>
  <si>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</si>
  <si>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</si>
  <si>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</si>
  <si>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</si>
  <si>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</si>
  <si>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</si>
  <si>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</si>
  <si>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</si>
  <si>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</si>
  <si>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</si>
  <si>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</si>
  <si>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</si>
  <si>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</si>
  <si>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</si>
  <si>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</si>
  <si>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</si>
  <si>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</si>
  <si>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</si>
  <si>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</si>
  <si>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</si>
  <si>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</si>
  <si>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</si>
  <si>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</si>
  <si>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</si>
  <si>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</si>
  <si>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</si>
  <si>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</si>
  <si>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</si>
  <si>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</si>
  <si>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</si>
  <si>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</si>
  <si>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</si>
  <si>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</si>
  <si>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</si>
  <si>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</si>
  <si>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</si>
  <si>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</si>
  <si>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</si>
  <si>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</si>
  <si>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</si>
  <si>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</si>
  <si>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</si>
  <si>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</si>
  <si>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</si>
  <si>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</si>
  <si>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</si>
  <si>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</si>
  <si>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</si>
  <si>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</si>
  <si>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</si>
  <si>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</si>
  <si>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</si>
  <si>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</si>
  <si>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</si>
  <si>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</si>
  <si>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</si>
  <si>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</si>
  <si>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</si>
  <si>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</si>
  <si>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</si>
  <si>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</si>
  <si>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</si>
  <si>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</si>
  <si>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</si>
  <si>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</si>
  <si>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</si>
  <si>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</si>
  <si>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</si>
  <si>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</si>
  <si>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</si>
  <si>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</si>
  <si>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</si>
  <si>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</si>
  <si>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</si>
  <si>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</si>
  <si>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</si>
  <si>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</si>
  <si>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</si>
  <si>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</si>
  <si>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</si>
  <si>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</si>
  <si>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</si>
  <si>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</si>
  <si>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</si>
  <si>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</si>
  <si>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</si>
  <si>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</si>
  <si>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</si>
  <si>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</si>
  <si>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</si>
  <si>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</si>
  <si>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</si>
  <si>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</si>
  <si>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</si>
  <si>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</si>
  <si>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</si>
  <si>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</si>
  <si>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</si>
  <si>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</si>
  <si>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</si>
  <si>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</si>
  <si>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</si>
  <si>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</si>
  <si>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</si>
  <si>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</si>
  <si>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</si>
  <si>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</si>
  <si>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</si>
  <si>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</si>
  <si>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</si>
  <si>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</si>
  <si>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</si>
  <si>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</si>
  <si>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</si>
  <si>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</si>
  <si>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</si>
  <si>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</si>
  <si>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</si>
  <si>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</si>
  <si>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</si>
  <si>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</si>
  <si>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</si>
  <si>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</si>
  <si>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</si>
  <si>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</si>
  <si>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</si>
  <si>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</si>
  <si>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</si>
  <si>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</si>
  <si>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</si>
  <si>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</si>
  <si>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</si>
  <si>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</si>
  <si>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</si>
  <si>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</si>
  <si>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</si>
  <si>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</si>
  <si>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</si>
  <si>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</si>
  <si>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</si>
  <si>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</si>
  <si>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</si>
  <si>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</si>
  <si>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</si>
  <si>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</si>
  <si>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</si>
  <si>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</si>
  <si>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</si>
  <si>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</si>
  <si>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</si>
  <si>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</si>
  <si>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</si>
  <si>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</si>
  <si>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</si>
  <si>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</si>
  <si>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</si>
  <si>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</si>
  <si>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</si>
  <si>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</si>
  <si>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</si>
  <si>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</si>
  <si>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</si>
  <si>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</si>
  <si>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</si>
  <si>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</si>
  <si>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</si>
  <si>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</si>
  <si>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</si>
  <si>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</si>
  <si>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</si>
  <si>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</si>
  <si>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</si>
  <si>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</si>
  <si>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</si>
  <si>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</si>
  <si>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</si>
  <si>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</si>
  <si>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</si>
  <si>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</si>
  <si>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</si>
  <si>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</si>
  <si>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</si>
  <si>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</si>
  <si>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</si>
  <si>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</si>
  <si>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</si>
  <si>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</si>
  <si>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</si>
  <si>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</si>
  <si>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</si>
  <si>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</si>
  <si>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</si>
  <si>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</si>
  <si>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</si>
  <si>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</si>
  <si>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</si>
  <si>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</si>
  <si>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</si>
  <si>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</si>
  <si>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</si>
  <si>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</si>
  <si>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</si>
  <si>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</si>
  <si>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</si>
  <si>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</si>
  <si>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</si>
  <si>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</si>
  <si>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</si>
  <si>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</si>
  <si>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</si>
  <si>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</si>
  <si>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</si>
  <si>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</si>
  <si>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</si>
  <si>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</si>
  <si>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</si>
  <si>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</si>
  <si>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</si>
  <si>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</si>
  <si>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</si>
  <si>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</si>
  <si>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</si>
  <si>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</si>
  <si>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</si>
  <si>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</si>
  <si>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</si>
  <si>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</si>
  <si>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</si>
  <si>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</si>
  <si>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</si>
  <si>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</si>
  <si>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</si>
  <si>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</si>
  <si>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</si>
  <si>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</si>
  <si>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</si>
  <si>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</si>
  <si>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</si>
  <si>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</si>
  <si>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</si>
  <si>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</si>
  <si>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</si>
  <si>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</si>
  <si>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</si>
  <si>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</si>
  <si>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</si>
  <si>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</si>
  <si>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</si>
  <si>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</si>
  <si>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</si>
  <si>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</si>
  <si>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</si>
  <si>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</si>
  <si>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</si>
  <si>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</si>
  <si>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</si>
  <si>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</si>
  <si>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</si>
  <si>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</si>
  <si>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</si>
  <si>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</si>
  <si>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</si>
  <si>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</si>
  <si>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</si>
  <si>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</si>
  <si>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</si>
  <si>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</si>
  <si>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</si>
  <si>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</si>
  <si>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</si>
  <si>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</si>
  <si>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</si>
  <si>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</si>
  <si>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</si>
  <si>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</si>
  <si>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</si>
  <si>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</si>
  <si>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</si>
  <si>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</si>
  <si>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</si>
  <si>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</si>
  <si>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</si>
  <si>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</si>
  <si>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</si>
  <si>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</si>
  <si>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</si>
  <si>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</si>
  <si>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</si>
  <si>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</si>
  <si>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</si>
  <si>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</si>
  <si>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</si>
  <si>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</si>
  <si>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</si>
  <si>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</si>
  <si>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</si>
  <si>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</si>
  <si>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</si>
  <si>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</si>
  <si>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</si>
  <si>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</si>
  <si>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</si>
  <si>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</si>
  <si>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</si>
  <si>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</si>
  <si>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</si>
  <si>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</si>
  <si>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</si>
  <si>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</si>
  <si>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</si>
  <si>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</si>
  <si>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</si>
  <si>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</si>
  <si>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</si>
  <si>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</si>
  <si>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</si>
  <si>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</si>
  <si>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</si>
  <si>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</si>
  <si>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</si>
  <si>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</si>
  <si>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</si>
  <si>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</si>
  <si>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</si>
  <si>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</si>
  <si>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</si>
  <si>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</si>
  <si>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</si>
  <si>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</si>
  <si>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</si>
  <si>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</si>
  <si>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</si>
  <si>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</si>
  <si>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</si>
  <si>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</si>
  <si>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</si>
  <si>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</si>
  <si>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</si>
  <si>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</si>
  <si>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</si>
  <si>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</si>
  <si>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</si>
  <si>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</si>
  <si>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</si>
  <si>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</si>
  <si>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</si>
  <si>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</si>
  <si>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</si>
  <si>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</si>
  <si>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</si>
  <si>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</si>
  <si>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</si>
  <si>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</si>
  <si>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</si>
  <si>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</si>
  <si>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</si>
  <si>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</si>
  <si>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</si>
  <si>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</si>
  <si>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</si>
  <si>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</si>
  <si>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</si>
  <si>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</si>
  <si>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</si>
  <si>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</si>
  <si>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</si>
  <si>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</si>
  <si>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</si>
  <si>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</si>
  <si>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</si>
  <si>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</si>
  <si>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</si>
  <si>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</si>
  <si>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</si>
  <si>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</si>
  <si>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</si>
  <si>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</si>
  <si>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</si>
  <si>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</si>
  <si>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</si>
  <si>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</si>
  <si>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</si>
  <si>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</si>
  <si>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</si>
  <si>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</si>
  <si>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</si>
  <si>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</si>
  <si>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</si>
  <si>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</si>
  <si>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</si>
  <si>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</si>
  <si>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</si>
  <si>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</si>
  <si>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</si>
  <si>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</si>
  <si>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</si>
  <si>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</si>
  <si>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</si>
  <si>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</si>
  <si>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</si>
  <si>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</si>
  <si>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</si>
  <si>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</si>
  <si>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</si>
  <si>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</si>
  <si>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</si>
  <si>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</si>
  <si>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</si>
  <si>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</si>
  <si>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</si>
  <si>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</si>
  <si>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</si>
  <si>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</si>
  <si>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</si>
  <si>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</si>
  <si>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</si>
  <si>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</si>
  <si>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</si>
  <si>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</si>
  <si>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</si>
  <si>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</si>
  <si>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</si>
  <si>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</si>
  <si>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</si>
  <si>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</si>
  <si>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</si>
  <si>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</si>
  <si>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</si>
  <si>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</si>
  <si>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</si>
  <si>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</si>
  <si>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</si>
  <si>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</si>
  <si>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</si>
  <si>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</si>
  <si>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</si>
  <si>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</si>
  <si>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</si>
  <si>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</si>
  <si>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</si>
  <si>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</si>
  <si>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</si>
  <si>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</si>
  <si>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</si>
  <si>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</si>
  <si>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</si>
  <si>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</si>
  <si>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</si>
  <si>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</si>
  <si>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</si>
  <si>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</si>
  <si>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</si>
  <si>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</si>
  <si>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</si>
  <si>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</si>
  <si>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</si>
  <si>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</si>
  <si>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</si>
  <si>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</si>
  <si>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</si>
  <si>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</si>
  <si>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</si>
  <si>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</si>
  <si>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</si>
  <si>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</si>
  <si>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</si>
  <si>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</si>
  <si>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</si>
  <si>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</si>
  <si>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</si>
  <si>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</si>
  <si>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</si>
  <si>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</si>
  <si>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</si>
  <si>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</si>
  <si>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</si>
  <si>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</si>
  <si>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</si>
  <si>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</si>
  <si>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</si>
  <si>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</si>
  <si>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</si>
  <si>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</si>
  <si>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</si>
  <si>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</si>
  <si>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</si>
  <si>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</si>
  <si>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</si>
  <si>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</si>
  <si>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</si>
  <si>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</si>
  <si>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</si>
  <si>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</si>
  <si>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</si>
  <si>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</si>
  <si>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</si>
  <si>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</si>
  <si>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</si>
  <si>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</si>
  <si>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</si>
  <si>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</si>
  <si>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</si>
  <si>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</si>
  <si>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</si>
  <si>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</si>
  <si>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</si>
  <si>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</si>
  <si>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</si>
  <si>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</si>
  <si>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</si>
  <si>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</si>
  <si>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</si>
  <si>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</si>
  <si>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</si>
  <si>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</si>
  <si>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</si>
  <si>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</si>
  <si>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</si>
  <si>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</si>
  <si>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</si>
  <si>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</si>
  <si>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</si>
  <si>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</si>
  <si>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</si>
  <si>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</si>
  <si>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</si>
  <si>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</si>
  <si>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</si>
  <si>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</si>
  <si>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</si>
  <si>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</si>
  <si>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</si>
  <si>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</si>
  <si>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</si>
  <si>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</si>
  <si>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</si>
  <si>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</si>
  <si>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</si>
  <si>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</si>
  <si>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</si>
  <si>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</si>
  <si>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</si>
  <si>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</si>
  <si>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</si>
  <si>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</si>
  <si>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</si>
  <si>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</si>
  <si>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</si>
  <si>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</si>
  <si>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</si>
  <si>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</si>
  <si>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</si>
  <si>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</si>
  <si>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</si>
  <si>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</si>
  <si>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</si>
  <si>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</si>
  <si>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</si>
  <si>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</si>
  <si>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</si>
  <si>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</si>
  <si>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</si>
  <si>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</si>
  <si>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</si>
  <si>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</si>
  <si>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</si>
  <si>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</si>
  <si>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</si>
  <si>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</si>
  <si>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</si>
  <si>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</si>
  <si>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</si>
  <si>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</si>
  <si>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</si>
  <si>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</si>
  <si>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</si>
  <si>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</si>
  <si>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</si>
  <si>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</si>
  <si>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</si>
  <si>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</si>
  <si>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</si>
  <si>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</si>
  <si>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</si>
  <si>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</si>
  <si>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</si>
  <si>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</si>
  <si>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</si>
  <si>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</si>
  <si>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</si>
  <si>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</si>
  <si>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</si>
  <si>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</si>
  <si>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</si>
  <si>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</si>
  <si>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</si>
  <si>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</si>
  <si>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</si>
  <si>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</si>
  <si>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</si>
  <si>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</si>
  <si>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</si>
  <si>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</si>
  <si>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</si>
  <si>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</si>
  <si>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</si>
  <si>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</si>
  <si>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</si>
  <si>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</si>
  <si>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</si>
  <si>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</si>
  <si>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</si>
  <si>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</si>
  <si>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</si>
  <si>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</si>
  <si>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</si>
  <si>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</si>
  <si>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</si>
  <si>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</si>
  <si>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</si>
  <si>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</si>
  <si>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</si>
  <si>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</si>
  <si>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</si>
  <si>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</si>
  <si>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</si>
  <si>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</si>
  <si>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</si>
  <si>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</si>
  <si>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</si>
  <si>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</si>
  <si>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</si>
  <si>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</si>
  <si>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</si>
  <si>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</si>
  <si>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</si>
  <si>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</si>
  <si>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</si>
  <si>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</si>
  <si>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</si>
  <si>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</si>
  <si>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</si>
  <si>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</si>
  <si>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</si>
  <si>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</si>
  <si>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</si>
  <si>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</si>
  <si>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</si>
  <si>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</si>
  <si>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</si>
  <si>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</si>
  <si>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</si>
  <si>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</si>
  <si>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</si>
  <si>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</si>
  <si>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</si>
  <si>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</si>
  <si>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</si>
  <si>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</si>
  <si>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</si>
  <si>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</si>
  <si>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</si>
  <si>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</si>
  <si>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</si>
  <si>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</si>
  <si>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</si>
  <si>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</si>
  <si>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</si>
  <si>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</si>
  <si>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</si>
  <si>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</si>
  <si>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</si>
  <si>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</si>
  <si>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</si>
  <si>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</si>
  <si>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</si>
  <si>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</si>
  <si>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</si>
  <si>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</si>
  <si>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</si>
  <si>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</si>
  <si>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</si>
  <si>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</si>
  <si>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</si>
  <si>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</si>
  <si>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</si>
  <si>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</si>
  <si>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</si>
  <si>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</si>
  <si>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</si>
  <si>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</si>
  <si>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</si>
  <si>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</si>
  <si>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</si>
  <si>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</si>
  <si>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</si>
  <si>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</si>
  <si>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</si>
  <si>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</si>
  <si>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</si>
  <si>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</si>
  <si>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</si>
  <si>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</si>
  <si>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</si>
  <si>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</si>
  <si>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</si>
  <si>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</si>
  <si>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</si>
  <si>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</si>
  <si>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</si>
  <si>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</si>
  <si>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</si>
  <si>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</si>
  <si>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</si>
  <si>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</si>
  <si>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</si>
  <si>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</si>
  <si>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</si>
  <si>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</si>
  <si>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</si>
  <si>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</si>
  <si>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</si>
  <si>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</si>
  <si>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</si>
  <si>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</si>
  <si>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</si>
  <si>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</si>
  <si>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</si>
  <si>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</si>
  <si>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</si>
  <si>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</si>
  <si>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</si>
  <si>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</si>
  <si>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</si>
  <si>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</si>
  <si>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</si>
  <si>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</si>
  <si>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</si>
  <si>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</si>
  <si>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</si>
  <si>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</si>
  <si>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</si>
  <si>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</si>
  <si>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</si>
  <si>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</si>
  <si>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</si>
  <si>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</si>
  <si>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</si>
  <si>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</si>
  <si>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</si>
  <si>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</si>
  <si>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</si>
  <si>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</si>
  <si>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</si>
  <si>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</si>
  <si>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</si>
  <si>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</si>
  <si>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</si>
  <si>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</si>
  <si>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</si>
  <si>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</si>
  <si>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</si>
  <si>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</si>
  <si>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</si>
  <si>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</si>
  <si>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</si>
  <si>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</si>
  <si>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</si>
  <si>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</si>
  <si>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</si>
  <si>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</si>
  <si>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</si>
  <si>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</si>
  <si>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</si>
  <si>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</si>
  <si>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</si>
  <si>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</si>
  <si>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</si>
  <si>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</si>
  <si>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</si>
  <si>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</si>
  <si>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</si>
  <si>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</si>
  <si>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</si>
  <si>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</si>
  <si>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</si>
  <si>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</si>
  <si>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</si>
  <si>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</si>
  <si>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</si>
  <si>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</si>
  <si>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</si>
  <si>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</si>
  <si>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</si>
  <si>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</si>
  <si>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</si>
  <si>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</si>
  <si>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</si>
  <si>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</si>
  <si>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</si>
  <si>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</si>
  <si>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</si>
  <si>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</si>
  <si>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</si>
  <si>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</si>
  <si>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</si>
  <si>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</si>
  <si>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</si>
  <si>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</si>
  <si>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</si>
  <si>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</si>
  <si>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</si>
  <si>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</si>
  <si>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</si>
  <si>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</si>
  <si>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</si>
  <si>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</si>
  <si>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</si>
  <si>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</si>
  <si>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</si>
  <si>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</si>
  <si>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</si>
  <si>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</si>
  <si>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</si>
  <si>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</si>
  <si>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</si>
  <si>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</si>
  <si>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</si>
  <si>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</si>
  <si>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</si>
  <si>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</si>
  <si>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</si>
  <si>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</si>
  <si>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</si>
  <si>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</si>
  <si>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</si>
  <si>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</si>
  <si>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</si>
  <si>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</si>
  <si>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</si>
  <si>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</si>
  <si>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</si>
  <si>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</si>
  <si>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</si>
  <si>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</si>
  <si>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</si>
  <si>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</si>
  <si>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</si>
  <si>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</si>
  <si>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</si>
  <si>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</si>
  <si>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</si>
  <si>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</si>
  <si>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</si>
  <si>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</si>
  <si>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</si>
  <si>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</si>
  <si>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</si>
  <si>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</si>
  <si>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</si>
  <si>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</si>
  <si>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</si>
  <si>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</si>
  <si>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</si>
  <si>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</si>
  <si>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</si>
  <si>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</si>
  <si>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</si>
  <si>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</si>
  <si>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</si>
  <si>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</si>
  <si>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</si>
  <si>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</si>
  <si>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</si>
  <si>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</si>
  <si>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</si>
  <si>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</si>
  <si>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</si>
  <si>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</si>
  <si>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</si>
  <si>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</si>
  <si>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</si>
  <si>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</si>
  <si>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</si>
  <si>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</si>
  <si>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</si>
  <si>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</si>
  <si>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</si>
  <si>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</si>
  <si>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</si>
  <si>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</si>
  <si>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</si>
  <si>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</si>
  <si>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</si>
  <si>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</si>
  <si>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</si>
  <si>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</si>
  <si>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</si>
  <si>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</si>
  <si>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</si>
  <si>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</si>
  <si>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</si>
  <si>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</si>
  <si>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</si>
  <si>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</si>
  <si>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</si>
  <si>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</si>
  <si>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</si>
  <si>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</si>
  <si>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</si>
  <si>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</si>
  <si>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</si>
  <si>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</si>
  <si>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</si>
  <si>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</si>
  <si>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</si>
  <si>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</si>
  <si>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</si>
  <si>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</si>
  <si>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</si>
  <si>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</si>
  <si>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</si>
  <si>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</si>
  <si>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</si>
  <si>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</si>
  <si>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</si>
  <si>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</si>
  <si>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</si>
  <si>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</si>
  <si>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</si>
  <si>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</si>
  <si>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</si>
  <si>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</si>
  <si>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</si>
  <si>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</si>
  <si>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</si>
  <si>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</si>
  <si>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</si>
  <si>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</si>
  <si>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</si>
  <si>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</si>
  <si>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</si>
  <si>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</si>
  <si>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</si>
  <si>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</si>
  <si>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</si>
  <si>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</si>
  <si>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</si>
  <si>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</si>
  <si>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</si>
  <si>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</si>
  <si>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</si>
  <si>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</si>
  <si>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</si>
  <si>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</si>
  <si>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</si>
  <si>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</si>
  <si>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</si>
  <si>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</si>
  <si>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</si>
  <si>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</si>
  <si>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</si>
  <si>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</si>
  <si>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</si>
  <si>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</si>
  <si>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</si>
  <si>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</si>
  <si>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</si>
  <si>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</si>
  <si>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</si>
  <si>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</si>
  <si>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</si>
  <si>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</si>
  <si>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</si>
  <si>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</si>
  <si>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</si>
  <si>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</si>
  <si>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</si>
  <si>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</si>
  <si>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</si>
  <si>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</si>
  <si>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</si>
  <si>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</si>
  <si>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</si>
  <si>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</si>
  <si>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</si>
  <si>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</si>
  <si>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</si>
  <si>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</si>
  <si>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</si>
  <si>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</si>
  <si>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</si>
  <si>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</si>
  <si>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</si>
  <si>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</si>
  <si>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</si>
  <si>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</si>
  <si>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</si>
  <si>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</si>
  <si>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</si>
  <si>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</si>
  <si>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</si>
  <si>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</si>
  <si>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</si>
  <si>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</si>
  <si>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</si>
  <si>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</si>
  <si>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</si>
  <si>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</si>
  <si>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</si>
  <si>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</si>
  <si>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</si>
  <si>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</si>
  <si>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</si>
  <si>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</si>
  <si>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</si>
  <si>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</si>
  <si>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</si>
  <si>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</si>
  <si>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</si>
  <si>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</si>
  <si>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</si>
  <si>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</si>
  <si>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</si>
  <si>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</si>
  <si>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</si>
  <si>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</si>
  <si>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</si>
  <si>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</si>
  <si>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</si>
  <si>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</si>
  <si>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</si>
  <si>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</si>
  <si>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</si>
  <si>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</si>
  <si>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</si>
  <si>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</si>
  <si>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</si>
  <si>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</si>
  <si>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</si>
  <si>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</si>
  <si>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</si>
  <si>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</si>
  <si>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</si>
  <si>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</si>
  <si>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</si>
  <si>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</si>
  <si>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</si>
  <si>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</si>
  <si>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</si>
  <si>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</si>
  <si>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</si>
  <si>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</si>
  <si>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</si>
  <si>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</si>
  <si>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</si>
  <si>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</si>
  <si>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</si>
  <si>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</si>
  <si>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</si>
  <si>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</si>
  <si>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</si>
  <si>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</si>
  <si>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</si>
  <si>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</si>
  <si>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</si>
  <si>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</si>
  <si>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</si>
  <si>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</si>
  <si>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</si>
  <si>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</si>
  <si>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</si>
  <si>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</si>
  <si>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</si>
  <si>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</si>
  <si>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</si>
  <si>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</si>
  <si>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</si>
  <si>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</si>
  <si>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</si>
  <si>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</si>
  <si>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</si>
  <si>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</si>
  <si>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</si>
  <si>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</si>
  <si>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</si>
  <si>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</si>
  <si>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</si>
  <si>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</si>
  <si>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</si>
  <si>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</si>
  <si>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</si>
  <si>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</si>
  <si>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</si>
  <si>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</si>
  <si>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</si>
  <si>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</si>
  <si>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</si>
  <si>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</si>
  <si>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</si>
  <si>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</si>
  <si>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</si>
  <si>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</si>
  <si>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</si>
  <si>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</si>
  <si>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</si>
  <si>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</si>
  <si>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</si>
  <si>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</si>
  <si>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</si>
  <si>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</si>
  <si>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</si>
  <si>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</si>
  <si>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</si>
  <si>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</si>
  <si>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</si>
  <si>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</si>
  <si>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</si>
  <si>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</si>
  <si>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</si>
  <si>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</si>
  <si>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</si>
  <si>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</si>
  <si>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</si>
  <si>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</si>
  <si>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</si>
  <si>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</si>
  <si>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</si>
  <si>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</si>
  <si>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</si>
  <si>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</si>
  <si>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</si>
  <si>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</si>
  <si>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</si>
  <si>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</si>
  <si>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</si>
  <si>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</si>
  <si>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</si>
  <si>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</si>
  <si>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</si>
  <si>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</si>
  <si>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</si>
  <si>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</si>
  <si>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</si>
  <si>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</si>
  <si>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</si>
  <si>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</si>
  <si>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</si>
  <si>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</si>
  <si>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</si>
  <si>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</si>
  <si>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</si>
  <si>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</si>
  <si>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</si>
  <si>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</si>
  <si>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</si>
  <si>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</si>
  <si>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</si>
  <si>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</si>
  <si>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</si>
  <si>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</si>
  <si>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</si>
  <si>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</si>
  <si>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</si>
  <si>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</si>
  <si>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</si>
  <si>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</si>
  <si>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</si>
  <si>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</si>
  <si>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</si>
  <si>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</si>
  <si>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</si>
  <si>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</si>
  <si>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</si>
  <si>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</si>
  <si>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</si>
  <si>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</si>
  <si>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</si>
  <si>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</si>
  <si>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</si>
  <si>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</si>
  <si>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</si>
  <si>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</si>
  <si>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</si>
  <si>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</si>
  <si>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</si>
  <si>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</si>
  <si>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</si>
  <si>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</si>
  <si>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</si>
  <si>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</si>
  <si>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</si>
  <si>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</si>
  <si>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</si>
  <si>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</si>
  <si>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</si>
  <si>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</si>
  <si>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</si>
  <si>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</si>
  <si>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</si>
  <si>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</si>
  <si>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</si>
  <si>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</si>
  <si>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</si>
  <si>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</si>
  <si>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</si>
  <si>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</si>
  <si>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</si>
  <si>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</si>
  <si>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</si>
  <si>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</si>
  <si>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</si>
  <si>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</si>
  <si>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</si>
  <si>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</si>
  <si>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</si>
  <si>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</si>
  <si>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</si>
  <si>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</si>
  <si>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</si>
  <si>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</si>
  <si>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</si>
  <si>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</si>
  <si>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</si>
  <si>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</si>
  <si>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</si>
  <si>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</si>
  <si>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</si>
  <si>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</si>
  <si>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</si>
  <si>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</si>
  <si>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</si>
  <si>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</si>
  <si>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</si>
  <si>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</si>
  <si>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</si>
  <si>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</si>
  <si>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</si>
  <si>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</si>
  <si>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</si>
  <si>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</si>
  <si>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</si>
  <si>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</si>
  <si>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</si>
  <si>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</si>
  <si>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</si>
  <si>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</si>
  <si>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</si>
  <si>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</si>
  <si>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</si>
  <si>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</si>
  <si>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</si>
  <si>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</si>
  <si>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</si>
  <si>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</si>
  <si>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</si>
  <si>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</si>
  <si>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</si>
  <si>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</si>
  <si>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</si>
  <si>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</si>
  <si>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</si>
  <si>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</si>
  <si>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</si>
  <si>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</si>
  <si>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</si>
  <si>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</si>
  <si>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</si>
  <si>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</si>
  <si>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</si>
  <si>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</si>
  <si>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</si>
  <si>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</si>
  <si>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</si>
  <si>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</si>
  <si>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</si>
  <si>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</si>
  <si>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</si>
  <si>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</si>
  <si>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</si>
  <si>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</si>
  <si>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</si>
  <si>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</si>
  <si>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</si>
  <si>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</si>
  <si>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</si>
  <si>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</si>
  <si>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</si>
  <si>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</si>
  <si>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</si>
  <si>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</si>
  <si>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</si>
  <si>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</si>
  <si>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</si>
  <si>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</si>
  <si>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</si>
  <si>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</si>
  <si>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</si>
  <si>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</si>
  <si>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</si>
  <si>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</si>
  <si>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</si>
  <si>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</si>
  <si>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</si>
  <si>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</si>
  <si>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</si>
  <si>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</si>
  <si>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</si>
  <si>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</si>
  <si>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</si>
  <si>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</si>
  <si>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</si>
  <si>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</si>
  <si>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</si>
  <si>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</si>
  <si>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</si>
  <si>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</si>
  <si>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</si>
  <si>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</si>
  <si>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</si>
  <si>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</si>
  <si>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</si>
  <si>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</si>
  <si>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</si>
  <si>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</si>
  <si>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</si>
  <si>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</si>
  <si>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</si>
  <si>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</si>
  <si>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</si>
  <si>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</si>
  <si>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</si>
  <si>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</si>
  <si>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</si>
  <si>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</si>
  <si>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</si>
  <si>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</si>
  <si>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</si>
  <si>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</si>
  <si>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</si>
  <si>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</si>
  <si>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</si>
  <si>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</si>
  <si>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</si>
  <si>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</si>
  <si>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</si>
  <si>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</si>
  <si>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</si>
  <si>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</si>
  <si>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</si>
  <si>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</si>
  <si>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</si>
  <si>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</si>
  <si>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</si>
  <si>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</si>
  <si>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</si>
  <si>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</si>
  <si>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</si>
  <si>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</si>
  <si>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</si>
  <si>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</si>
  <si>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</si>
  <si>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</si>
  <si>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</si>
  <si>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</si>
  <si>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</si>
  <si>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</si>
  <si>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</si>
  <si>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</si>
  <si>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</si>
  <si>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</si>
  <si>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</si>
  <si>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</si>
  <si>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</si>
  <si>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</si>
  <si>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</si>
  <si>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</si>
  <si>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</si>
  <si>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</si>
  <si>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</si>
  <si>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</si>
  <si>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</si>
  <si>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</si>
  <si>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</si>
  <si>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</si>
  <si>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</si>
  <si>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</si>
  <si>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</si>
  <si>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</si>
  <si>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</si>
  <si>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</si>
  <si>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</si>
  <si>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</si>
  <si>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</si>
  <si>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</si>
  <si>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</si>
  <si>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</si>
  <si>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</si>
  <si>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</si>
  <si>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</si>
  <si>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</si>
  <si>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</si>
  <si>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</si>
  <si>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</si>
  <si>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</si>
  <si>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</si>
  <si>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</si>
  <si>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</si>
  <si>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</si>
  <si>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</si>
  <si>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</si>
  <si>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</si>
  <si>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</si>
  <si>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</si>
  <si>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</si>
  <si>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</si>
  <si>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</si>
  <si>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</si>
  <si>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</si>
  <si>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</si>
  <si>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</si>
  <si>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</si>
  <si>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</si>
  <si>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</si>
  <si>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</si>
  <si>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</si>
  <si>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</si>
  <si>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</si>
  <si>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</si>
  <si>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</si>
  <si>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</si>
  <si>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</si>
  <si>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</si>
  <si>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</si>
  <si>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</si>
  <si>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</si>
  <si>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</si>
  <si>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</si>
  <si>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</si>
  <si>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</si>
  <si>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</si>
  <si>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</si>
  <si>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</si>
  <si>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</si>
  <si>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</si>
  <si>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</si>
  <si>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</si>
  <si>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</si>
  <si>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</si>
  <si>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</si>
  <si>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</si>
  <si>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</si>
  <si>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</si>
  <si>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</si>
  <si>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</si>
  <si>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</si>
  <si>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</si>
  <si>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</si>
  <si>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</si>
  <si>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</si>
  <si>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</si>
  <si>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</si>
  <si>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</si>
  <si>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</si>
  <si>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</si>
  <si>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</si>
  <si>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</si>
  <si>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</si>
  <si>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</si>
  <si>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</si>
  <si>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</si>
  <si>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</si>
  <si>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</si>
  <si>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</si>
  <si>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</si>
  <si>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</si>
  <si>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</si>
  <si>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</si>
  <si>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</si>
  <si>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</si>
  <si>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</si>
  <si>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</si>
  <si>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</si>
  <si>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</si>
  <si>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</si>
  <si>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</si>
  <si>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</si>
  <si>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</si>
  <si>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</si>
  <si>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</si>
  <si>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</si>
  <si>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</si>
  <si>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</si>
  <si>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</si>
  <si>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</si>
  <si>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</si>
  <si>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</si>
  <si>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</si>
  <si>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</si>
  <si>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</si>
  <si>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</si>
  <si>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</si>
  <si>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</si>
  <si>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</si>
  <si>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</si>
  <si>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</si>
  <si>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</si>
  <si>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</si>
  <si>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</si>
  <si>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</si>
  <si>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</si>
  <si>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</si>
  <si>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</si>
  <si>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</si>
  <si>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</si>
  <si>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</si>
  <si>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</si>
  <si>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</si>
  <si>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</si>
  <si>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</si>
  <si>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</si>
  <si>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</si>
  <si>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</si>
  <si>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</si>
  <si>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</si>
  <si>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</si>
  <si>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</si>
  <si>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</si>
  <si>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</si>
  <si>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</si>
  <si>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</si>
  <si>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</si>
  <si>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</si>
  <si>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</si>
  <si>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</si>
  <si>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</si>
  <si>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</si>
  <si>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</si>
  <si>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</si>
  <si>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</si>
  <si>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</si>
  <si>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</si>
  <si>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</si>
  <si>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</si>
  <si>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</si>
  <si>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</si>
  <si>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</si>
  <si>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</si>
  <si>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</si>
  <si>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</si>
  <si>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</si>
  <si>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</si>
  <si>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</si>
  <si>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</si>
  <si>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</si>
  <si>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</si>
  <si>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</si>
  <si>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</si>
  <si>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</si>
  <si>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</si>
  <si>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</si>
  <si>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</si>
  <si>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</si>
  <si>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</si>
  <si>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</si>
  <si>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</si>
  <si>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</si>
  <si>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</si>
  <si>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</si>
  <si>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</si>
  <si>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</si>
  <si>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</si>
  <si>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</si>
  <si>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</si>
  <si>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</si>
  <si>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</si>
  <si>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</si>
  <si>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</si>
  <si>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</si>
  <si>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</si>
  <si>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</si>
  <si>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</si>
  <si>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</si>
  <si>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</si>
  <si>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</si>
  <si>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</si>
  <si>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</si>
  <si>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</si>
  <si>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</si>
  <si>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</si>
  <si>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</si>
  <si>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</si>
  <si>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</si>
  <si>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</si>
  <si>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</si>
  <si>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</si>
  <si>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</si>
  <si>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</si>
  <si>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</si>
  <si>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</si>
  <si>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</si>
  <si>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</si>
  <si>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</si>
  <si>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</si>
  <si>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</si>
  <si>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</si>
  <si>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</si>
  <si>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</si>
  <si>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</si>
  <si>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</si>
  <si>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</si>
  <si>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</si>
  <si>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</si>
  <si>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</si>
  <si>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</si>
  <si>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</si>
  <si>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</si>
  <si>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</si>
  <si>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</si>
  <si>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</si>
  <si>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</si>
  <si>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</si>
  <si>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</si>
  <si>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</si>
  <si>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</si>
  <si>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</si>
  <si>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</si>
  <si>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</si>
  <si>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</si>
  <si>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</si>
  <si>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</si>
  <si>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</si>
  <si>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</si>
  <si>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</si>
  <si>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</si>
  <si>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</si>
  <si>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</si>
  <si>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</si>
  <si>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</si>
  <si>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</si>
  <si>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</si>
  <si>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</si>
  <si>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</si>
  <si>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</si>
  <si>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</si>
  <si>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</si>
  <si>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</si>
  <si>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</si>
  <si>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</si>
  <si>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</si>
  <si>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</si>
  <si>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</si>
  <si>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</si>
  <si>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</si>
  <si>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</si>
  <si>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</si>
  <si>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</si>
  <si>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</si>
  <si>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</si>
  <si>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</si>
  <si>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</si>
  <si>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</si>
  <si>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</si>
  <si>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</si>
  <si>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</si>
  <si>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</si>
  <si>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</si>
  <si>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</si>
  <si>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</si>
  <si>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</si>
  <si>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</si>
  <si>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</si>
  <si>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</si>
  <si>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</si>
  <si>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</si>
  <si>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</si>
  <si>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</si>
  <si>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</si>
  <si>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</si>
  <si>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</si>
  <si>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</si>
  <si>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</si>
  <si>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</si>
  <si>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</si>
  <si>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</si>
  <si>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</si>
  <si>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</si>
  <si>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</si>
  <si>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</si>
  <si>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</si>
  <si>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</si>
  <si>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</si>
  <si>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</si>
  <si>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</si>
  <si>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</si>
  <si>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</si>
  <si>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</si>
  <si>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</si>
  <si>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</si>
  <si>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</si>
  <si>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</si>
  <si>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</si>
  <si>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</si>
  <si>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</si>
  <si>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</si>
  <si>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</si>
  <si>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</si>
  <si>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</si>
  <si>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</si>
  <si>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</si>
  <si>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</si>
  <si>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</si>
  <si>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</si>
  <si>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</si>
  <si>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</si>
  <si>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</si>
  <si>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</si>
  <si>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</si>
  <si>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</si>
  <si>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</si>
  <si>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</si>
  <si>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</si>
  <si>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</si>
  <si>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</si>
  <si>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</si>
  <si>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</si>
  <si>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</si>
  <si>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</si>
  <si>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</si>
  <si>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</si>
  <si>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</si>
  <si>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</si>
  <si>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</si>
  <si>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</si>
  <si>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</si>
  <si>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</si>
  <si>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</si>
  <si>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</si>
  <si>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</si>
  <si>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</si>
  <si>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</si>
  <si>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</si>
  <si>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</si>
  <si>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</si>
  <si>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</si>
  <si>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</si>
  <si>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</si>
  <si>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</si>
  <si>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</si>
  <si>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</si>
  <si>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</si>
  <si>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</si>
  <si>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</si>
  <si>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</si>
  <si>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</si>
  <si>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</si>
  <si>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</si>
  <si>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</si>
  <si>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</si>
  <si>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</si>
  <si>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</si>
  <si>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</si>
  <si>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</si>
  <si>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</si>
  <si>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</si>
  <si>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</si>
  <si>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</si>
  <si>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</si>
  <si>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</si>
  <si>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</si>
  <si>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</si>
  <si>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</si>
  <si>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</si>
  <si>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</si>
  <si>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</si>
  <si>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</si>
  <si>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</si>
  <si>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</si>
  <si>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</si>
  <si>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</si>
  <si>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</si>
  <si>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</si>
  <si>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</si>
  <si>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</si>
  <si>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</si>
  <si>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</si>
  <si>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</si>
  <si>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</si>
  <si>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</si>
  <si>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</si>
  <si>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</si>
  <si>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</si>
  <si>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</si>
  <si>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</si>
  <si>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</si>
  <si>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</si>
  <si>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</si>
  <si>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</si>
  <si>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</si>
  <si>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</si>
  <si>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</si>
  <si>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</si>
  <si>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</si>
  <si>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</si>
  <si>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</si>
  <si>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</si>
  <si>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</si>
  <si>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</si>
  <si>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</si>
  <si>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</si>
  <si>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</si>
  <si>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</si>
  <si>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</si>
  <si>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</si>
  <si>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</si>
  <si>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</si>
  <si>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</si>
  <si>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</si>
  <si>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</si>
  <si>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</si>
  <si>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</si>
  <si>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</si>
  <si>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</si>
  <si>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</si>
  <si>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</si>
  <si>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</si>
  <si>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</si>
  <si>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</si>
  <si>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</si>
  <si>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</si>
  <si>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</si>
  <si>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</si>
  <si>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</si>
  <si>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</si>
  <si>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</si>
  <si>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</si>
  <si>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</si>
  <si>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</si>
  <si>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</si>
  <si>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</si>
  <si>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</si>
  <si>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</si>
  <si>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</si>
  <si>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</si>
  <si>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</si>
  <si>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</si>
  <si>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</si>
  <si>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</si>
  <si>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</si>
  <si>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</si>
  <si>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</si>
  <si>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</si>
  <si>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</si>
  <si>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</si>
  <si>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</si>
  <si>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</si>
  <si>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</si>
  <si>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</si>
  <si>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</si>
  <si>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</si>
  <si>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</si>
  <si>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</si>
  <si>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</si>
  <si>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</si>
  <si>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</si>
  <si>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</si>
  <si>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</si>
  <si>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</si>
  <si>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</si>
  <si>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</si>
  <si>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</si>
  <si>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</si>
  <si>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</si>
  <si>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</si>
  <si>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</si>
  <si>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</si>
  <si>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</si>
  <si>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</si>
  <si>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</si>
  <si>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</si>
  <si>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</si>
  <si>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</si>
  <si>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</si>
  <si>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</si>
  <si>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</si>
  <si>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</si>
  <si>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</si>
  <si>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</si>
  <si>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</si>
  <si>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</si>
  <si>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</si>
  <si>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</si>
  <si>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</si>
  <si>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</si>
  <si>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</si>
  <si>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</si>
  <si>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</si>
  <si>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</si>
  <si>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</si>
  <si>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</si>
  <si>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</si>
  <si>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</si>
  <si>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</si>
  <si>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</si>
  <si>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</si>
  <si>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</si>
  <si>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</si>
  <si>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</si>
  <si>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</si>
  <si>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</si>
  <si>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</si>
  <si>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</si>
  <si>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</si>
  <si>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</si>
  <si>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</si>
  <si>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</si>
  <si>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</si>
  <si>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</si>
  <si>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</si>
  <si>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</si>
  <si>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</si>
  <si>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</si>
  <si>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</si>
  <si>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</si>
  <si>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</si>
  <si>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</si>
  <si>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</si>
  <si>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</si>
  <si>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</si>
  <si>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</si>
  <si>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</si>
  <si>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</si>
  <si>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</si>
  <si>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</si>
  <si>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</si>
  <si>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</si>
  <si>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</si>
  <si>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</si>
  <si>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</si>
  <si>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</si>
  <si>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</si>
  <si>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</si>
  <si>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</si>
  <si>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</si>
  <si>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</si>
  <si>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</si>
  <si>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</si>
  <si>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</si>
  <si>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</si>
  <si>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</si>
  <si>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</si>
  <si>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</si>
  <si>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</si>
  <si>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</si>
  <si>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</si>
  <si>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</si>
  <si>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</si>
  <si>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</si>
  <si>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</si>
  <si>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</si>
  <si>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</si>
  <si>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</si>
  <si>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</si>
  <si>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</si>
  <si>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</si>
  <si>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</si>
  <si>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</si>
  <si>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</si>
  <si>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</si>
  <si>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</si>
  <si>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</si>
  <si>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</si>
  <si>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</si>
  <si>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</si>
  <si>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</si>
  <si>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</si>
  <si>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</si>
  <si>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</si>
  <si>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</si>
  <si>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</si>
  <si>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</si>
  <si>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</si>
  <si>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</si>
  <si>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</si>
  <si>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</si>
  <si>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</si>
  <si>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</si>
  <si>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</si>
  <si>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</si>
  <si>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</si>
  <si>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</si>
  <si>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</si>
  <si>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</si>
  <si>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</si>
  <si>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</si>
  <si>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</si>
  <si>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</si>
  <si>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</si>
  <si>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</si>
  <si>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</si>
  <si>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</si>
  <si>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</si>
  <si>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</si>
  <si>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</si>
  <si>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</si>
  <si>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</si>
  <si>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</si>
  <si>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</si>
  <si>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</si>
  <si>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</si>
  <si>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</si>
  <si>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</si>
  <si>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</si>
  <si>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</si>
  <si>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</si>
  <si>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</si>
  <si>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</si>
  <si>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</si>
  <si>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</si>
  <si>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</si>
  <si>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</si>
  <si>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</si>
  <si>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</si>
  <si>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</si>
  <si>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</si>
  <si>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</si>
  <si>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</si>
  <si>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</si>
  <si>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</si>
  <si>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</si>
  <si>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</si>
  <si>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</si>
  <si>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</si>
  <si>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</si>
  <si>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</si>
  <si>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</si>
  <si>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</si>
  <si>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</si>
  <si>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</si>
  <si>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</si>
  <si>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</si>
  <si>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</si>
  <si>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</si>
  <si>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</si>
  <si>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</si>
  <si>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</si>
  <si>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</si>
  <si>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</si>
  <si>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</si>
  <si>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</si>
  <si>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</si>
  <si>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</si>
  <si>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</si>
  <si>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</si>
  <si>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</si>
  <si>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</si>
  <si>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</si>
  <si>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</si>
  <si>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</si>
  <si>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</si>
  <si>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</si>
  <si>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</si>
  <si>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</si>
  <si>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</si>
  <si>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</si>
  <si>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</si>
  <si>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</si>
  <si>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</si>
  <si>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</si>
  <si>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</si>
  <si>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</si>
  <si>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</si>
  <si>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</si>
  <si>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</si>
  <si>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</si>
  <si>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</si>
  <si>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</si>
  <si>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</si>
  <si>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</si>
  <si>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</si>
  <si>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</si>
  <si>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</si>
  <si>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</si>
  <si>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</si>
  <si>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</si>
  <si>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</si>
  <si>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</si>
  <si>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</si>
  <si>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</si>
  <si>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</si>
  <si>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</si>
  <si>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</si>
  <si>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</si>
  <si>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</si>
  <si>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</si>
  <si>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</si>
  <si>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</si>
  <si>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</si>
  <si>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</si>
  <si>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</si>
  <si>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</si>
  <si>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</si>
  <si>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</si>
  <si>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</si>
  <si>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</si>
  <si>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</si>
  <si>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</si>
  <si>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</si>
  <si>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</si>
  <si>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</si>
  <si>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</si>
  <si>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</si>
  <si>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</si>
  <si>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</si>
  <si>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</si>
  <si>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</si>
  <si>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</si>
  <si>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</si>
  <si>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</si>
  <si>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</si>
  <si>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</si>
  <si>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</si>
  <si>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</si>
  <si>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</si>
  <si>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</si>
  <si>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</si>
  <si>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</si>
  <si>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</si>
  <si>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</si>
  <si>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</si>
  <si>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</si>
  <si>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</si>
  <si>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</si>
  <si>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</si>
  <si>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</si>
  <si>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</si>
  <si>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</si>
  <si>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</si>
  <si>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</si>
  <si>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</si>
  <si>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</si>
  <si>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</si>
  <si>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</si>
  <si>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</si>
  <si>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</si>
  <si>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</si>
  <si>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</si>
  <si>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</si>
  <si>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</si>
  <si>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</si>
  <si>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</si>
  <si>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</si>
  <si>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</si>
  <si>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</si>
  <si>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</si>
  <si>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</si>
  <si>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</si>
  <si>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</si>
  <si>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</si>
  <si>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</si>
  <si>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</si>
  <si>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</si>
  <si>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</si>
  <si>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</si>
  <si>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</si>
  <si>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</si>
  <si>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</si>
  <si>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</si>
  <si>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</si>
  <si>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</si>
  <si>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</si>
  <si>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</si>
  <si>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</si>
  <si>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</si>
  <si>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</si>
  <si>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</si>
  <si>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</si>
  <si>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</si>
  <si>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</si>
  <si>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</si>
  <si>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</si>
  <si>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</si>
  <si>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</si>
  <si>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</si>
  <si>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</si>
  <si>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</si>
  <si>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</si>
  <si>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</si>
  <si>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</si>
  <si>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</si>
  <si>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</si>
  <si>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</si>
  <si>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</si>
  <si>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</si>
  <si>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</si>
  <si>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</si>
  <si>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</si>
  <si>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</si>
  <si>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</si>
  <si>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</si>
  <si>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</si>
  <si>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</si>
  <si>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</si>
  <si>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</si>
  <si>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</si>
  <si>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</si>
  <si>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</si>
  <si>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</si>
  <si>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</si>
  <si>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</si>
  <si>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</si>
  <si>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</si>
  <si>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</si>
  <si>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</si>
  <si>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</si>
  <si>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</si>
  <si>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</si>
  <si>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</si>
  <si>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</si>
  <si>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</si>
  <si>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</si>
  <si>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</si>
  <si>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</si>
  <si>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</si>
  <si>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</si>
  <si>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</si>
  <si>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</si>
  <si>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</si>
  <si>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</si>
  <si>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</si>
  <si>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</si>
  <si>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</si>
  <si>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</si>
  <si>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</si>
  <si>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</si>
  <si>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</si>
  <si>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</si>
  <si>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</si>
  <si>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</si>
  <si>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</si>
  <si>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</si>
  <si>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</si>
  <si>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</si>
  <si>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</si>
  <si>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</si>
  <si>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</si>
  <si>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</si>
  <si>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</si>
  <si>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</si>
  <si>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</si>
  <si>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</si>
  <si>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</si>
  <si>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</si>
  <si>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</si>
  <si>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</si>
  <si>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</si>
  <si>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</si>
  <si>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</si>
  <si>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</si>
  <si>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</si>
  <si>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</si>
  <si>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</si>
  <si>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</si>
  <si>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</si>
  <si>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</si>
  <si>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</si>
  <si>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</si>
  <si>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</si>
  <si>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</si>
  <si>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</si>
  <si>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</si>
  <si>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</si>
  <si>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</si>
  <si>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</si>
  <si>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</si>
  <si>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</si>
  <si>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</si>
  <si>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</si>
  <si>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</si>
  <si>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</si>
  <si>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</si>
  <si>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</si>
  <si>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</si>
  <si>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</si>
  <si>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</si>
  <si>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</si>
  <si>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</si>
  <si>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</si>
  <si>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</si>
  <si>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</si>
  <si>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</si>
  <si>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</si>
  <si>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</si>
  <si>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</si>
  <si>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</si>
  <si>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</si>
  <si>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</si>
  <si>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</si>
  <si>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</si>
  <si>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</si>
  <si>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</si>
  <si>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</si>
  <si>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</si>
  <si>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</si>
  <si>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</si>
  <si>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</si>
  <si>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</si>
  <si>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</si>
  <si>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</si>
  <si>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</si>
  <si>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</si>
  <si>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</si>
  <si>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</si>
  <si>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</si>
  <si>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</si>
  <si>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</si>
  <si>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</si>
  <si>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</si>
  <si>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</si>
  <si>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</si>
  <si>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</si>
  <si>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</si>
  <si>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</si>
  <si>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</si>
  <si>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</si>
  <si>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</si>
  <si>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</si>
  <si>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</si>
  <si>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</si>
  <si>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</si>
  <si>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</si>
  <si>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</si>
  <si>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</si>
  <si>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</si>
  <si>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</si>
  <si>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</si>
  <si>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</si>
  <si>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</si>
  <si>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</si>
  <si>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</si>
  <si>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</si>
  <si>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</si>
  <si>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</si>
  <si>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</si>
  <si>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</si>
  <si>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</si>
  <si>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</si>
  <si>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</si>
  <si>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</si>
  <si>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</si>
  <si>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</si>
  <si>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</si>
  <si>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</si>
  <si>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</si>
  <si>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</si>
  <si>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</si>
  <si>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</si>
  <si>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</si>
  <si>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</si>
  <si>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</si>
  <si>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</si>
  <si>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</si>
  <si>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</si>
  <si>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</si>
  <si>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</si>
  <si>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</si>
  <si>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</si>
  <si>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</si>
  <si>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</si>
  <si>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</si>
  <si>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</si>
  <si>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</si>
  <si>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</si>
  <si>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</si>
  <si>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</si>
  <si>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</si>
  <si>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</si>
  <si>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</si>
  <si>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</si>
  <si>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</si>
  <si>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</si>
  <si>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</si>
  <si>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</si>
  <si>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</si>
  <si>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</si>
  <si>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</si>
  <si>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</si>
  <si>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</si>
  <si>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</si>
  <si>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</si>
  <si>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</si>
  <si>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</si>
  <si>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</si>
  <si>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</si>
  <si>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</si>
  <si>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</si>
  <si>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</si>
  <si>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</si>
  <si>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</si>
  <si>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</si>
  <si>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</si>
  <si>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</si>
  <si>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</si>
  <si>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</si>
  <si>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</si>
  <si>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</si>
  <si>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</si>
  <si>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</si>
  <si>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</si>
  <si>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</si>
  <si>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</si>
  <si>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</si>
  <si>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</si>
  <si>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</si>
  <si>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</si>
  <si>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</si>
  <si>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</si>
  <si>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</si>
  <si>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</si>
  <si>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</si>
  <si>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</si>
  <si>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</si>
  <si>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</si>
  <si>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</si>
  <si>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</si>
  <si>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</si>
  <si>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</si>
  <si>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</si>
  <si>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</si>
  <si>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</si>
  <si>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</si>
  <si>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</si>
  <si>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</si>
  <si>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</si>
  <si>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</si>
  <si>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</si>
  <si>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</si>
  <si>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</si>
  <si>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</si>
  <si>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</si>
  <si>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</si>
  <si>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</si>
  <si>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</si>
  <si>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</si>
  <si>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</si>
  <si>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</si>
  <si>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</si>
  <si>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</si>
  <si>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</si>
  <si>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</si>
  <si>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</si>
  <si>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</si>
  <si>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</si>
  <si>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</si>
  <si>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</si>
  <si>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</si>
  <si>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</si>
  <si>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</si>
  <si>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</si>
  <si>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</si>
  <si>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</si>
  <si>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</si>
  <si>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</si>
  <si>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</si>
  <si>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</si>
  <si>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</si>
  <si>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</si>
  <si>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</si>
  <si>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</si>
  <si>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</si>
  <si>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</si>
  <si>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</si>
  <si>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</si>
  <si>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</si>
  <si>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</si>
  <si>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</si>
  <si>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</si>
  <si>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</si>
  <si>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</si>
  <si>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</si>
  <si>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</si>
  <si>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</si>
  <si>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</si>
  <si>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</si>
  <si>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</si>
  <si>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</si>
  <si>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</si>
  <si>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</si>
  <si>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</si>
  <si>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</si>
  <si>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</si>
  <si>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</si>
  <si>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</si>
  <si>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</si>
  <si>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</si>
  <si>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</si>
  <si>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</si>
  <si>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</si>
  <si>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</si>
  <si>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</si>
  <si>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</si>
  <si>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</si>
  <si>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</si>
  <si>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</si>
  <si>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</si>
  <si>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</si>
  <si>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</si>
  <si>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</si>
  <si>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</si>
  <si>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</si>
  <si>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</si>
  <si>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</si>
  <si>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</si>
  <si>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</si>
  <si>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</si>
  <si>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</si>
  <si>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</si>
  <si>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</si>
  <si>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</si>
  <si>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</si>
  <si>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</si>
  <si>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</si>
  <si>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</si>
  <si>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</si>
  <si>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</si>
  <si>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</si>
  <si>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</si>
  <si>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</si>
  <si>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</si>
  <si>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</si>
  <si>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</si>
  <si>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</si>
  <si>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</si>
  <si>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</si>
  <si>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</si>
  <si>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</si>
  <si>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</si>
  <si>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</si>
  <si>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</si>
  <si>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</si>
  <si>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</si>
  <si>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</si>
  <si>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</si>
  <si>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</si>
  <si>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</si>
  <si>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</si>
  <si>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</si>
  <si>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</si>
  <si>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</si>
  <si>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</si>
  <si>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</si>
  <si>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</si>
  <si>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</si>
  <si>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</si>
  <si>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</si>
  <si>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</si>
  <si>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</si>
  <si>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</si>
  <si>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</si>
  <si>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</si>
  <si>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</si>
  <si>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</si>
  <si>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</si>
  <si>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</si>
  <si>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</si>
  <si>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</si>
  <si>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</si>
  <si>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</si>
  <si>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</si>
  <si>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</si>
  <si>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</si>
  <si>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</si>
  <si>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</si>
  <si>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</si>
  <si>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</si>
  <si>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</si>
  <si>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</si>
  <si>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</si>
  <si>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</si>
  <si>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</si>
  <si>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</si>
  <si>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</si>
  <si>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</si>
  <si>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</si>
  <si>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</si>
  <si>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</si>
  <si>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</si>
  <si>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</si>
  <si>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</si>
  <si>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</si>
  <si>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</si>
  <si>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</si>
  <si>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</si>
  <si>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</si>
  <si>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</si>
  <si>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</si>
  <si>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</si>
  <si>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</si>
  <si>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</si>
  <si>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</si>
  <si>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</si>
  <si>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</si>
  <si>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</si>
  <si>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</si>
  <si>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</si>
  <si>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</si>
  <si>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</si>
  <si>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</si>
  <si>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</si>
  <si>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</si>
  <si>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</si>
  <si>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</si>
  <si>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</si>
  <si>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</si>
  <si>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</si>
  <si>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</si>
  <si>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</si>
  <si>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</si>
  <si>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</si>
  <si>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</si>
  <si>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</si>
  <si>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</si>
  <si>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</si>
  <si>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</si>
  <si>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</si>
  <si>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</si>
  <si>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</si>
  <si>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</si>
  <si>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</si>
  <si>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</si>
  <si>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</si>
  <si>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</si>
  <si>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</si>
  <si>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</si>
  <si>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</si>
  <si>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</si>
  <si>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</si>
  <si>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</si>
  <si>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</si>
  <si>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</si>
  <si>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</si>
  <si>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</si>
  <si>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</si>
  <si>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</si>
  <si>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</si>
  <si>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</si>
  <si>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</si>
  <si>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</si>
  <si>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</si>
  <si>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</si>
  <si>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</si>
  <si>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</si>
  <si>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</si>
  <si>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</si>
  <si>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</si>
  <si>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</si>
  <si>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</si>
  <si>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</si>
  <si>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</si>
  <si>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</si>
  <si>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</si>
  <si>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</si>
  <si>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</si>
  <si>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</si>
  <si>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</si>
  <si>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</si>
  <si>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</si>
  <si>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</si>
  <si>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</si>
  <si>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</si>
  <si>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</si>
  <si>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</si>
  <si>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</si>
  <si>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</si>
  <si>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</si>
  <si>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</si>
  <si>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</si>
  <si>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</si>
  <si>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</si>
  <si>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</si>
  <si>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</si>
  <si>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</si>
  <si>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</si>
  <si>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</si>
  <si>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</si>
  <si>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</si>
  <si>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</si>
  <si>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</si>
  <si>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</si>
  <si>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</si>
  <si>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</si>
  <si>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</si>
  <si>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</si>
  <si>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</si>
  <si>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</si>
  <si>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</si>
  <si>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</si>
  <si>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</si>
  <si>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</si>
  <si>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</si>
  <si>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</si>
  <si>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</si>
  <si>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</si>
  <si>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</si>
  <si>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</si>
  <si>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</si>
  <si>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</si>
  <si>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</si>
  <si>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</si>
  <si>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</si>
  <si>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</si>
  <si>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</si>
  <si>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</si>
  <si>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</si>
  <si>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</si>
  <si>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</si>
  <si>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</si>
  <si>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</si>
  <si>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</si>
  <si>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</si>
  <si>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</si>
  <si>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</si>
  <si>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</si>
  <si>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</si>
  <si>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</si>
  <si>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</si>
  <si>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</si>
  <si>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</si>
  <si>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</si>
  <si>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</si>
  <si>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</si>
  <si>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</si>
  <si>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</si>
  <si>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</si>
  <si>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</si>
  <si>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</si>
  <si>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</si>
  <si>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</si>
  <si>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</si>
  <si>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</si>
  <si>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</si>
  <si>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</si>
  <si>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</si>
  <si>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</si>
  <si>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</si>
  <si>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</si>
  <si>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</si>
  <si>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</si>
  <si>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</si>
  <si>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</si>
  <si>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</si>
  <si>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</si>
  <si>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</si>
  <si>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</si>
  <si>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</si>
  <si>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</si>
  <si>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</si>
  <si>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</si>
  <si>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</si>
  <si>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</si>
  <si>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</si>
  <si>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</si>
  <si>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</si>
  <si>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</si>
  <si>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</si>
  <si>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</si>
  <si>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</si>
  <si>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</si>
  <si>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</si>
  <si>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</si>
  <si>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</si>
  <si>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</si>
  <si>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</si>
  <si>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</si>
  <si>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</si>
  <si>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</si>
  <si>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</si>
  <si>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</si>
  <si>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</si>
  <si>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</si>
  <si>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</si>
  <si>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</si>
  <si>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</si>
  <si>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</si>
  <si>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</si>
  <si>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</si>
  <si>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</si>
  <si>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</si>
  <si>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</si>
  <si>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</si>
  <si>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</si>
  <si>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</si>
  <si>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</si>
  <si>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</si>
  <si>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</si>
  <si>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</si>
  <si>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</si>
  <si>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</si>
  <si>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</si>
  <si>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</si>
  <si>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</si>
  <si>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</si>
  <si>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</si>
  <si>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</si>
  <si>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</si>
  <si>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</si>
  <si>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</si>
  <si>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</si>
  <si>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</si>
  <si>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</si>
  <si>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</si>
  <si>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</si>
  <si>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</si>
  <si>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</si>
  <si>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</si>
  <si>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</si>
  <si>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</si>
  <si>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</si>
  <si>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</si>
  <si>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</si>
  <si>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</si>
  <si>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</si>
  <si>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</si>
  <si>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</si>
  <si>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</si>
  <si>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</si>
  <si>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</si>
  <si>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</si>
  <si>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</si>
  <si>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</si>
  <si>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</si>
  <si>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</si>
  <si>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</si>
  <si>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</si>
  <si>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</si>
  <si>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</si>
  <si>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</si>
  <si>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</si>
  <si>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</si>
  <si>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</si>
  <si>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</si>
  <si>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</si>
  <si>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</si>
  <si>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</si>
  <si>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</si>
  <si>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</si>
  <si>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</si>
  <si>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</si>
  <si>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</si>
  <si>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</si>
  <si>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</si>
  <si>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</si>
  <si>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</si>
  <si>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</si>
  <si>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</si>
  <si>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</si>
  <si>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</si>
  <si>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</si>
  <si>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</si>
  <si>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</si>
  <si>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</si>
  <si>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</si>
  <si>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</si>
  <si>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</si>
  <si>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</si>
  <si>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</si>
  <si>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</si>
  <si>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</si>
  <si>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</si>
  <si>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</si>
  <si>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</si>
  <si>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</si>
  <si>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</si>
  <si>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</si>
  <si>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</si>
  <si>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</si>
  <si>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</si>
  <si>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</si>
  <si>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</si>
  <si>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</si>
  <si>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</si>
  <si>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</si>
  <si>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</si>
  <si>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</si>
  <si>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</si>
  <si>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</si>
  <si>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</si>
  <si>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</si>
  <si>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</si>
  <si>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</si>
  <si>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</si>
  <si>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</si>
  <si>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</si>
  <si>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</si>
  <si>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</si>
  <si>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</si>
  <si>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</si>
  <si>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</si>
  <si>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</si>
  <si>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</si>
  <si>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</si>
  <si>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</si>
  <si>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</si>
  <si>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</si>
  <si>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</si>
  <si>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</si>
  <si>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</si>
  <si>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</si>
  <si>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</si>
  <si>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</si>
  <si>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</si>
  <si>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</si>
  <si>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</si>
  <si>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</si>
  <si>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</si>
  <si>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</si>
  <si>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</si>
  <si>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</si>
  <si>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</si>
  <si>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</si>
  <si>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</si>
  <si>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</si>
  <si>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</si>
  <si>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</si>
  <si>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</si>
  <si>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</si>
  <si>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</si>
  <si>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</si>
  <si>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</si>
  <si>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</si>
  <si>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</si>
  <si>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</si>
  <si>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</si>
  <si>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</si>
  <si>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</si>
  <si>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</si>
  <si>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</si>
  <si>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</si>
  <si>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</si>
  <si>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</si>
  <si>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</si>
  <si>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</si>
  <si>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</si>
  <si>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</si>
  <si>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</si>
  <si>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</si>
  <si>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</si>
  <si>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</si>
  <si>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</si>
  <si>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</si>
  <si>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</si>
  <si>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</si>
  <si>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</si>
  <si>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</si>
  <si>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</si>
  <si>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</si>
  <si>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</si>
  <si>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</si>
  <si>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</si>
  <si>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</si>
  <si>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</si>
  <si>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</si>
  <si>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</si>
  <si>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</si>
  <si>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</si>
  <si>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</si>
  <si>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</si>
  <si>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</si>
  <si>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</si>
  <si>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</si>
  <si>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</si>
  <si>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</si>
  <si>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</si>
  <si>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</si>
  <si>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</si>
  <si>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</si>
  <si>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</si>
  <si>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</si>
  <si>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</si>
  <si>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</si>
  <si>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</si>
  <si>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</si>
  <si>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</si>
  <si>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</si>
  <si>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</si>
  <si>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</si>
  <si>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</si>
  <si>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</si>
  <si>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</si>
  <si>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</si>
  <si>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</si>
  <si>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</si>
  <si>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</si>
  <si>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</si>
  <si>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</si>
  <si>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</si>
  <si>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</si>
  <si>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</si>
  <si>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</si>
  <si>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</si>
  <si>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</si>
  <si>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</si>
  <si>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</si>
  <si>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</si>
  <si>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</si>
  <si>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</si>
  <si>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</si>
  <si>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</si>
  <si>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</si>
  <si>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</si>
  <si>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</si>
  <si>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</si>
  <si>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</si>
  <si>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</si>
  <si>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</si>
  <si>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</si>
  <si>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</si>
  <si>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</si>
  <si>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</si>
  <si>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</si>
  <si>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</si>
  <si>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</si>
  <si>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</si>
  <si>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</si>
  <si>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</si>
  <si>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</si>
  <si>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</si>
  <si>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</si>
  <si>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</si>
  <si>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</si>
  <si>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</si>
  <si>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</si>
  <si>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</si>
  <si>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</si>
  <si>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</si>
  <si>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</si>
  <si>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</si>
  <si>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</si>
  <si>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</si>
  <si>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</si>
  <si>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</si>
  <si>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</si>
  <si>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</si>
  <si>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</si>
  <si>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</si>
  <si>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</si>
  <si>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</si>
  <si>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</si>
  <si>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</si>
  <si>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</si>
  <si>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</si>
  <si>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</si>
  <si>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</si>
  <si>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</si>
  <si>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</si>
  <si>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</si>
  <si>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</si>
  <si>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</si>
  <si>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</si>
  <si>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</si>
  <si>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</si>
  <si>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</si>
  <si>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</si>
  <si>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</si>
  <si>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</si>
  <si>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</si>
  <si>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</si>
  <si>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</si>
  <si>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</si>
  <si>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</si>
  <si>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</si>
  <si>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</si>
  <si>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</si>
  <si>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</si>
  <si>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</si>
  <si>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</si>
  <si>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</si>
  <si>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</si>
  <si>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</si>
  <si>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</si>
  <si>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</si>
  <si>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</si>
  <si>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</si>
  <si>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</si>
  <si>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</si>
  <si>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</si>
  <si>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</si>
  <si>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</si>
  <si>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</si>
  <si>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</si>
  <si>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</si>
  <si>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</si>
  <si>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</si>
  <si>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</si>
  <si>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</si>
  <si>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</si>
  <si>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</si>
  <si>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</si>
  <si>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</si>
  <si>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</si>
  <si>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</si>
  <si>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</si>
  <si>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</si>
  <si>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</si>
  <si>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</si>
  <si>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</si>
  <si>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</si>
  <si>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</si>
  <si>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</si>
  <si>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</si>
  <si>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</si>
  <si>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</si>
  <si>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</si>
  <si>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</si>
  <si>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</si>
  <si>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</si>
  <si>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</si>
  <si>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</si>
  <si>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</si>
  <si>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</si>
  <si>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</si>
  <si>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</si>
  <si>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</si>
  <si>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</si>
  <si>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</si>
  <si>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</si>
  <si>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</si>
  <si>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</si>
  <si>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</si>
  <si>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</si>
  <si>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</si>
  <si>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</si>
  <si>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</si>
  <si>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</si>
  <si>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</si>
  <si>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</si>
  <si>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</si>
  <si>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</si>
  <si>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</si>
  <si>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</si>
  <si>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</si>
  <si>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</si>
  <si>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</si>
  <si>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</si>
  <si>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</si>
  <si>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</si>
  <si>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</si>
  <si>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</si>
  <si>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</si>
  <si>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</si>
  <si>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</si>
  <si>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</si>
  <si>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</si>
  <si>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</si>
  <si>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</si>
  <si>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</si>
  <si>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</si>
  <si>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</si>
  <si>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</si>
  <si>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</si>
  <si>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</si>
  <si>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</si>
  <si>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</si>
  <si>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</si>
  <si>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</si>
  <si>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</si>
  <si>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</si>
  <si>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</si>
  <si>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</si>
  <si>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</si>
  <si>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</si>
  <si>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</si>
  <si>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</si>
  <si>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</si>
  <si>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</si>
  <si>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</si>
  <si>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</si>
  <si>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</si>
  <si>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</si>
  <si>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</si>
  <si>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</si>
  <si>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</si>
  <si>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</si>
  <si>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</si>
  <si>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</si>
  <si>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</si>
  <si>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</si>
  <si>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</si>
  <si>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</si>
  <si>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</si>
  <si>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</si>
  <si>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</si>
  <si>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</si>
  <si>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</si>
  <si>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</si>
  <si>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</si>
  <si>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</si>
  <si>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</si>
  <si>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</si>
  <si>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</si>
  <si>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</si>
  <si>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</si>
  <si>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</si>
  <si>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</si>
  <si>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</si>
  <si>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</si>
  <si>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</si>
  <si>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</si>
  <si>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</si>
  <si>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</si>
  <si>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</si>
  <si>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</si>
  <si>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</si>
  <si>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</si>
  <si>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</si>
  <si>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</si>
  <si>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</si>
  <si>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</si>
  <si>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</si>
  <si>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</si>
  <si>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</si>
  <si>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</si>
  <si>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</si>
  <si>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</si>
  <si>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</si>
  <si>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</si>
  <si>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</si>
  <si>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</si>
  <si>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</si>
  <si>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</si>
  <si>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</si>
  <si>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</si>
  <si>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</si>
  <si>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</si>
  <si>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</si>
  <si>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</si>
  <si>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</si>
  <si>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</si>
  <si>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</si>
  <si>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</si>
  <si>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</si>
  <si>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</si>
  <si>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</si>
  <si>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</si>
  <si>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</si>
  <si>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</si>
  <si>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</si>
  <si>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</si>
  <si>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</si>
  <si>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</si>
  <si>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</si>
  <si>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</si>
  <si>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</si>
  <si>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</si>
  <si>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</si>
  <si>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</si>
  <si>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</si>
  <si>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</si>
  <si>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</si>
  <si>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</si>
  <si>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</si>
  <si>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</si>
  <si>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</si>
  <si>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</si>
  <si>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</si>
  <si>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</si>
  <si>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</si>
  <si>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</si>
  <si>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</si>
  <si>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</si>
  <si>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</si>
  <si>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</si>
  <si>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</si>
  <si>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</si>
  <si>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</si>
  <si>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</si>
  <si>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</si>
  <si>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</si>
  <si>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</si>
  <si>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</si>
  <si>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</si>
  <si>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</si>
  <si>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</si>
  <si>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</si>
  <si>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</si>
  <si>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</si>
  <si>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</si>
  <si>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</si>
  <si>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</si>
  <si>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</si>
  <si>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</si>
  <si>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</si>
  <si>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</si>
  <si>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</si>
  <si>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</si>
  <si>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</si>
  <si>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</si>
  <si>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</si>
  <si>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</si>
  <si>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</si>
  <si>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</si>
  <si>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</si>
  <si>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</si>
  <si>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</si>
  <si>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</si>
  <si>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</si>
  <si>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</si>
  <si>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</si>
  <si>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</si>
  <si>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</si>
  <si>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</si>
  <si>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</si>
  <si>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</si>
  <si>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</si>
  <si>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</si>
  <si>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</si>
  <si>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</si>
  <si>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</si>
  <si>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</si>
  <si>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</si>
  <si>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</si>
  <si>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</si>
  <si>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</si>
  <si>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</si>
  <si>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</si>
  <si>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</si>
  <si>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</si>
  <si>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</si>
  <si>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</si>
  <si>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</si>
  <si>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</si>
  <si>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</si>
  <si>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</si>
  <si>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</si>
  <si>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</si>
  <si>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</si>
  <si>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</si>
  <si>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</si>
  <si>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</si>
  <si>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</si>
  <si>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</si>
  <si>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</si>
  <si>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</si>
  <si>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</si>
  <si>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</si>
  <si>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</si>
  <si>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</si>
  <si>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</si>
  <si>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</si>
  <si>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</si>
  <si>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</si>
  <si>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</si>
  <si>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</si>
  <si>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</si>
  <si>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</si>
  <si>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</si>
  <si>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</si>
  <si>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</si>
  <si>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</si>
  <si>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</si>
  <si>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</si>
  <si>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</si>
  <si>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</si>
  <si>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</si>
  <si>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</si>
  <si>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</si>
  <si>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</si>
  <si>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</si>
  <si>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</si>
  <si>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</si>
  <si>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</si>
  <si>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</si>
  <si>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</si>
  <si>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</si>
  <si>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</si>
  <si>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</si>
  <si>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</si>
  <si>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</si>
  <si>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</si>
  <si>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</si>
  <si>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</si>
  <si>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</si>
  <si>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</si>
  <si>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</si>
  <si>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</si>
  <si>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</si>
  <si>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</si>
  <si>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</si>
  <si>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</si>
  <si>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</si>
  <si>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</si>
  <si>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</si>
  <si>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</si>
  <si>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</si>
  <si>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</si>
  <si>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</si>
  <si>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</si>
  <si>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</si>
  <si>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</si>
  <si>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</si>
  <si>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</si>
  <si>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</si>
  <si>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</si>
  <si>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</si>
  <si>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</si>
  <si>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</si>
  <si>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</si>
  <si>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</si>
  <si>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</si>
  <si>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</si>
  <si>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</si>
  <si>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</si>
  <si>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</si>
  <si>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</si>
  <si>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</si>
  <si>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</si>
  <si>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</si>
  <si>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</si>
  <si>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</si>
  <si>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</si>
  <si>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</si>
  <si>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</si>
  <si>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</si>
  <si>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</si>
  <si>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</si>
  <si>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</si>
  <si>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</si>
  <si>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</si>
  <si>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</si>
  <si>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</si>
  <si>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</si>
  <si>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</si>
  <si>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</si>
  <si>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</si>
  <si>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</si>
  <si>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</si>
  <si>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</si>
  <si>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</si>
  <si>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</si>
  <si>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</si>
  <si>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</si>
  <si>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</si>
  <si>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</si>
  <si>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</si>
  <si>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</si>
  <si>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</si>
  <si>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</si>
  <si>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</si>
  <si>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</si>
  <si>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</si>
  <si>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</si>
  <si>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</si>
  <si>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</si>
  <si>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</si>
  <si>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</si>
  <si>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</si>
  <si>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</si>
  <si>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</si>
  <si>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</si>
  <si>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</si>
  <si>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</si>
  <si>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</si>
  <si>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</si>
  <si>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</si>
  <si>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</si>
  <si>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</si>
  <si>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</si>
  <si>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</si>
  <si>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</si>
  <si>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</si>
  <si>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</si>
  <si>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</si>
  <si>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</si>
  <si>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</si>
  <si>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</si>
  <si>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</si>
  <si>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</si>
  <si>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</si>
  <si>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</si>
  <si>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</si>
  <si>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</si>
  <si>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</si>
  <si>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</si>
  <si>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</si>
  <si>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</si>
  <si>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</si>
  <si>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</si>
  <si>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</si>
  <si>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</si>
  <si>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</si>
  <si>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</si>
  <si>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</si>
  <si>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</si>
  <si>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</si>
  <si>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</si>
  <si>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</si>
  <si>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</si>
  <si>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</si>
  <si>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</si>
  <si>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</si>
  <si>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</si>
  <si>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</si>
  <si>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</si>
  <si>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</si>
  <si>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</si>
  <si>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</si>
  <si>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</si>
  <si>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</si>
  <si>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</si>
  <si>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</si>
  <si>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</si>
  <si>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</si>
  <si>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</si>
  <si>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</si>
  <si>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</si>
  <si>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</si>
  <si>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</si>
  <si>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</si>
  <si>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</si>
  <si>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</si>
  <si>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</si>
  <si>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</si>
  <si>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</si>
  <si>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</si>
  <si>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</si>
  <si>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</si>
  <si>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</si>
  <si>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</si>
  <si>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</si>
  <si>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</si>
  <si>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</si>
  <si>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</si>
  <si>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</si>
  <si>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</si>
  <si>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</si>
  <si>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</si>
  <si>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</si>
  <si>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</si>
  <si>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</si>
  <si>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</si>
  <si>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</si>
  <si>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</si>
  <si>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</si>
  <si>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</si>
  <si>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</si>
  <si>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</si>
  <si>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</si>
  <si>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</si>
  <si>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</si>
  <si>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</si>
  <si>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</si>
  <si>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</si>
  <si>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</si>
  <si>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</si>
  <si>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</si>
  <si>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</si>
  <si>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</si>
  <si>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</si>
  <si>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</si>
  <si>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</si>
  <si>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</si>
  <si>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</si>
  <si>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</si>
  <si>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</si>
  <si>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</si>
  <si>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</si>
  <si>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</si>
  <si>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</si>
  <si>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</si>
  <si>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</si>
  <si>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</si>
  <si>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</si>
  <si>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</si>
  <si>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</si>
  <si>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</si>
  <si>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</si>
  <si>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</si>
  <si>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</si>
  <si>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</si>
  <si>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</si>
  <si>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</si>
  <si>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</si>
  <si>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</si>
  <si>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</si>
  <si>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</si>
  <si>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</si>
  <si>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</si>
  <si>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</si>
  <si>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</si>
  <si>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</si>
  <si>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</si>
  <si>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</si>
  <si>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</si>
  <si>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</si>
  <si>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</si>
  <si>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</si>
  <si>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</si>
  <si>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</si>
  <si>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</si>
  <si>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</si>
  <si>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</si>
  <si>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</si>
  <si>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</si>
  <si>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</si>
  <si>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</si>
  <si>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</si>
  <si>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</si>
  <si>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</si>
  <si>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</si>
  <si>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</si>
  <si>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</si>
  <si>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</si>
  <si>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</si>
  <si>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</si>
  <si>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</si>
  <si>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</si>
  <si>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</si>
  <si>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</si>
  <si>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</si>
  <si>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</si>
  <si>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</si>
  <si>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</si>
  <si>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</si>
  <si>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</si>
  <si>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</si>
  <si>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</si>
  <si>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</si>
  <si>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</si>
  <si>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</si>
  <si>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</si>
  <si>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</si>
  <si>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</si>
  <si>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</si>
  <si>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</si>
  <si>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</si>
  <si>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</si>
  <si>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</si>
  <si>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</si>
  <si>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</si>
  <si>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</si>
  <si>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</si>
  <si>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</si>
  <si>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</si>
  <si>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</si>
  <si>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</si>
  <si>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</si>
  <si>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</si>
  <si>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</si>
  <si>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</si>
  <si>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</si>
  <si>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</si>
  <si>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</si>
  <si>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</si>
  <si>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</si>
  <si>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</si>
  <si>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</si>
  <si>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</si>
  <si>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</si>
  <si>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</si>
  <si>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</si>
  <si>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</si>
  <si>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</si>
  <si>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</si>
  <si>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</si>
  <si>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</si>
  <si>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</si>
  <si>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</si>
  <si>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</si>
  <si>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</si>
  <si>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</si>
  <si>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</si>
  <si>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</si>
  <si>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</si>
  <si>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</si>
  <si>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</si>
  <si>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</si>
  <si>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</si>
  <si>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</si>
  <si>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</si>
  <si>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</si>
  <si>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</si>
  <si>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</si>
  <si>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</si>
  <si>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</si>
  <si>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</si>
  <si>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</si>
  <si>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</si>
  <si>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</si>
  <si>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</si>
  <si>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</si>
  <si>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</si>
  <si>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</si>
  <si>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</si>
  <si>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</si>
  <si>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</si>
  <si>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</si>
  <si>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</si>
  <si>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</si>
  <si>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</si>
  <si>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</si>
  <si>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</si>
  <si>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</si>
  <si>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</si>
  <si>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</si>
  <si>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</si>
  <si>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</si>
  <si>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</si>
  <si>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</si>
  <si>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</si>
  <si>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</si>
  <si>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</si>
  <si>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</si>
  <si>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</si>
  <si>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</si>
  <si>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</si>
  <si>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</si>
  <si>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</si>
  <si>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</si>
  <si>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</si>
  <si>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</si>
  <si>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</si>
  <si>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</si>
  <si>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</si>
  <si>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</si>
  <si>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</si>
  <si>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</si>
  <si>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</si>
  <si>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</si>
  <si>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</si>
  <si>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</si>
  <si>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</si>
  <si>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</si>
  <si>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</si>
  <si>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</si>
  <si>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</si>
  <si>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</si>
  <si>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</si>
  <si>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</si>
  <si>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</si>
  <si>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</si>
  <si>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</si>
  <si>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</si>
  <si>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</si>
  <si>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</si>
  <si>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</si>
  <si>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</si>
  <si>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</si>
  <si>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</si>
  <si>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</si>
  <si>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</si>
  <si>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</si>
  <si>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</si>
  <si>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</si>
  <si>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</si>
  <si>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</si>
  <si>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</si>
  <si>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</si>
  <si>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</si>
  <si>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</si>
  <si>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</si>
  <si>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</si>
  <si>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</si>
  <si>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</si>
  <si>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</si>
  <si>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</si>
  <si>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</si>
  <si>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</si>
  <si>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</si>
  <si>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</si>
  <si>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</si>
  <si>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</si>
  <si>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</si>
  <si>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</si>
  <si>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</si>
  <si>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</si>
  <si>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</si>
  <si>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</si>
  <si>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</si>
  <si>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</si>
  <si>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</si>
  <si>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</si>
  <si>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</si>
  <si>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</si>
  <si>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</si>
  <si>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</si>
  <si>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</si>
  <si>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</si>
  <si>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</si>
  <si>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</si>
  <si>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</si>
  <si>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</si>
  <si>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</si>
  <si>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</si>
  <si>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</si>
  <si>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</si>
  <si>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</si>
  <si>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</si>
  <si>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</si>
  <si>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</si>
  <si>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</si>
  <si>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</si>
  <si>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</si>
  <si>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</si>
  <si>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</si>
  <si>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</si>
  <si>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</si>
  <si>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</si>
  <si>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</si>
  <si>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</si>
  <si>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</si>
  <si>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</si>
  <si>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</si>
  <si>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</si>
  <si>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</si>
  <si>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</si>
  <si>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</si>
  <si>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</si>
  <si>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</si>
  <si>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</si>
  <si>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</si>
  <si>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</si>
  <si>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</si>
  <si>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</si>
  <si>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</si>
  <si>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</si>
  <si>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</si>
  <si>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</si>
  <si>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</si>
  <si>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</si>
  <si>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</si>
  <si>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</si>
  <si>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</si>
  <si>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</si>
  <si>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</si>
  <si>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</si>
  <si>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</si>
  <si>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</si>
  <si>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</si>
  <si>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</si>
  <si>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</si>
  <si>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</si>
  <si>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</si>
  <si>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</si>
  <si>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</si>
  <si>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</si>
  <si>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</si>
  <si>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</si>
  <si>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</si>
  <si>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</si>
  <si>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</si>
  <si>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</si>
  <si>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</si>
  <si>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</si>
  <si>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</si>
  <si>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</si>
  <si>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</si>
  <si>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</si>
  <si>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</si>
  <si>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</si>
  <si>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</si>
  <si>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</si>
  <si>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</si>
  <si>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</si>
  <si>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</si>
  <si>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</si>
  <si>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</si>
  <si>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</si>
  <si>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</si>
  <si>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</si>
  <si>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</si>
  <si>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</si>
  <si>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</si>
  <si>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</si>
  <si>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</si>
  <si>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</si>
  <si>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</si>
  <si>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</si>
  <si>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</si>
  <si>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</si>
  <si>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</si>
  <si>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</si>
  <si>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</si>
  <si>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</si>
  <si>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</si>
  <si>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</si>
  <si>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</si>
  <si>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</si>
  <si>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</si>
  <si>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</si>
  <si>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</si>
  <si>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</si>
  <si>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</si>
  <si>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</si>
  <si>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</si>
  <si>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</si>
  <si>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</si>
  <si>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</si>
  <si>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</si>
  <si>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</si>
  <si>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</si>
  <si>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</si>
  <si>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</si>
  <si>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</si>
  <si>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</si>
  <si>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</si>
  <si>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</si>
  <si>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</si>
  <si>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</si>
  <si>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</si>
  <si>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</si>
  <si>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</si>
  <si>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</si>
  <si>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</si>
  <si>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</si>
  <si>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</si>
  <si>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</si>
  <si>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</si>
  <si>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</si>
  <si>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</si>
  <si>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</si>
  <si>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</si>
  <si>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</si>
  <si>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</si>
  <si>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</si>
  <si>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</si>
  <si>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</si>
  <si>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</si>
  <si>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</si>
  <si>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</si>
  <si>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</si>
  <si>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</si>
  <si>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</si>
  <si>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</si>
  <si>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</si>
  <si>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</si>
  <si>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</si>
  <si>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</si>
  <si>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</si>
  <si>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</si>
  <si>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</si>
  <si>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</si>
  <si>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</si>
  <si>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</si>
  <si>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</si>
  <si>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</si>
  <si>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</si>
  <si>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</si>
  <si>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</si>
  <si>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</si>
  <si>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</si>
  <si>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</si>
  <si>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</si>
  <si>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</si>
  <si>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</si>
  <si>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</si>
  <si>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</si>
  <si>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</si>
  <si>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</si>
  <si>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</si>
  <si>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</si>
  <si>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</si>
  <si>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</si>
  <si>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</si>
  <si>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</si>
  <si>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</si>
  <si>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</si>
  <si>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</si>
  <si>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</si>
  <si>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</si>
  <si>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</si>
  <si>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</si>
  <si>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</si>
  <si>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</si>
  <si>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</si>
  <si>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</si>
  <si>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</si>
  <si>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</si>
  <si>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</si>
  <si>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</si>
  <si>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</si>
  <si>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</si>
  <si>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</si>
  <si>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</si>
  <si>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</si>
  <si>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</si>
  <si>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</si>
  <si>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</si>
  <si>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</si>
  <si>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</si>
  <si>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</si>
  <si>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</si>
  <si>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</si>
  <si>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</si>
  <si>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</si>
  <si>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</si>
  <si>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</si>
  <si>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</si>
  <si>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</si>
  <si>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</si>
  <si>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</si>
  <si>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</si>
  <si>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</si>
  <si>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</si>
  <si>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</si>
  <si>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</si>
  <si>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</si>
  <si>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</si>
  <si>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</si>
  <si>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</si>
  <si>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</si>
  <si>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</si>
  <si>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</si>
  <si>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</si>
  <si>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</si>
  <si>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</si>
  <si>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</si>
  <si>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</si>
  <si>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</si>
  <si>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</si>
  <si>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</si>
  <si>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</si>
  <si>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</si>
  <si>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</si>
  <si>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</si>
  <si>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</si>
  <si>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</si>
  <si>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</si>
  <si>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</si>
  <si>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</si>
  <si>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</si>
  <si>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</si>
  <si>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</si>
  <si>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</si>
  <si>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</si>
  <si>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</si>
  <si>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</si>
  <si>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</si>
  <si>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</si>
  <si>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</si>
  <si>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</si>
  <si>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</si>
  <si>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</si>
  <si>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</si>
  <si>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</si>
  <si>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</si>
  <si>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</si>
  <si>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</si>
  <si>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</si>
  <si>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</si>
  <si>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</si>
  <si>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</si>
  <si>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</si>
  <si>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</si>
  <si>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</si>
  <si>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</si>
  <si>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</si>
  <si>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</si>
  <si>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</si>
  <si>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</si>
  <si>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</si>
  <si>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</si>
  <si>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</si>
  <si>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</si>
  <si>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</si>
  <si>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</si>
  <si>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</si>
  <si>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</si>
  <si>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</si>
  <si>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</si>
  <si>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</si>
  <si>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</si>
  <si>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</si>
  <si>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</si>
  <si>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</si>
  <si>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</si>
  <si>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</si>
  <si>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</si>
  <si>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</si>
  <si>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</si>
  <si>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</si>
  <si>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</si>
  <si>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</si>
  <si>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</si>
  <si>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</si>
  <si>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</si>
  <si>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</si>
  <si>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</si>
  <si>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</si>
  <si>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</si>
  <si>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</si>
  <si>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</si>
  <si>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</si>
  <si>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</si>
  <si>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</si>
  <si>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</si>
  <si>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</si>
  <si>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</si>
  <si>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</si>
  <si>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</si>
  <si>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</si>
  <si>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</si>
  <si>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</si>
  <si>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</si>
  <si>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</si>
  <si>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</si>
  <si>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</si>
  <si>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</si>
  <si>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</si>
  <si>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</si>
  <si>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</si>
  <si>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</si>
  <si>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</si>
  <si>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</si>
  <si>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</si>
  <si>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</si>
  <si>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</si>
  <si>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</si>
  <si>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</si>
  <si>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</si>
  <si>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</si>
  <si>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</si>
  <si>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</si>
  <si>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</si>
  <si>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</si>
  <si>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</si>
  <si>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</si>
  <si>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</si>
  <si>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</si>
  <si>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</si>
  <si>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</si>
  <si>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</si>
  <si>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</si>
  <si>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</si>
  <si>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</si>
  <si>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</si>
  <si>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</si>
  <si>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</si>
  <si>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</si>
  <si>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</si>
  <si>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</si>
  <si>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</si>
  <si>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</si>
  <si>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</si>
  <si>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</si>
  <si>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</si>
  <si>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</si>
  <si>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</si>
  <si>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</si>
  <si>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</si>
  <si>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</si>
  <si>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</si>
  <si>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</si>
  <si>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</si>
  <si>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</si>
  <si>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</si>
  <si>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</si>
  <si>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</si>
  <si>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</si>
  <si>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</si>
  <si>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</si>
  <si>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</si>
  <si>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</si>
  <si>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</si>
  <si>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</si>
  <si>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</si>
  <si>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</si>
  <si>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</si>
  <si>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</si>
  <si>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</si>
  <si>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</si>
  <si>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</si>
  <si>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</si>
  <si>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</si>
  <si>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</si>
  <si>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</si>
  <si>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</si>
  <si>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</si>
  <si>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</si>
  <si>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</si>
  <si>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</si>
  <si>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</si>
  <si>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</si>
  <si>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</si>
  <si>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</si>
  <si>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</si>
  <si>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</si>
  <si>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</si>
  <si>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</si>
  <si>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</si>
  <si>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</si>
  <si>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</si>
  <si>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</si>
  <si>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</si>
  <si>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</si>
  <si>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</si>
  <si>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</si>
  <si>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</si>
  <si>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</si>
  <si>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</si>
  <si>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</si>
  <si>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</si>
  <si>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</si>
  <si>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</si>
  <si>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</si>
  <si>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</si>
  <si>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</si>
  <si>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</si>
  <si>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</si>
  <si>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</si>
  <si>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</si>
  <si>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</si>
  <si>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</si>
  <si>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</si>
  <si>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</si>
  <si>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</si>
  <si>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</si>
  <si>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</si>
  <si>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</si>
  <si>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</si>
  <si>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</si>
  <si>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</si>
  <si>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</si>
  <si>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</si>
  <si>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</si>
  <si>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</si>
  <si>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</si>
  <si>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</si>
  <si>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</si>
  <si>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</si>
  <si>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</si>
  <si>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</si>
  <si>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</si>
  <si>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</si>
  <si>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</si>
  <si>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</si>
  <si>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</si>
  <si>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</si>
  <si>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</si>
  <si>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</si>
  <si>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</si>
  <si>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</si>
  <si>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</si>
  <si>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</si>
  <si>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</si>
  <si>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</si>
  <si>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</si>
  <si>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</si>
  <si>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</si>
  <si>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</si>
  <si>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</si>
  <si>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</si>
  <si>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</si>
  <si>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</si>
  <si>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</si>
  <si>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</si>
  <si>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</si>
  <si>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</si>
  <si>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</si>
  <si>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</si>
  <si>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</si>
  <si>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</si>
  <si>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</si>
  <si>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</si>
  <si>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</si>
  <si>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</si>
  <si>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</si>
  <si>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</si>
  <si>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</si>
  <si>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</si>
  <si>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</si>
  <si>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</si>
  <si>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</si>
  <si>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</si>
  <si>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</si>
  <si>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</si>
  <si>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</si>
  <si>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</si>
  <si>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</si>
  <si>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</si>
  <si>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</si>
  <si>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</si>
  <si>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</si>
  <si>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</si>
  <si>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</si>
  <si>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</si>
  <si>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</si>
  <si>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</si>
  <si>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</si>
  <si>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</si>
  <si>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</si>
  <si>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</si>
  <si>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</si>
  <si>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</si>
  <si>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</si>
  <si>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</si>
  <si>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</si>
  <si>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</si>
  <si>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</si>
  <si>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</si>
  <si>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</si>
  <si>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</si>
  <si>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</si>
  <si>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</si>
  <si>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</si>
  <si>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</si>
  <si>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</si>
  <si>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</si>
  <si>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</si>
  <si>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</si>
  <si>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</si>
  <si>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</si>
  <si>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</si>
  <si>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</si>
  <si>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</si>
  <si>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</si>
  <si>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</si>
  <si>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</si>
  <si>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</si>
  <si>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</si>
  <si>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</si>
  <si>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</si>
  <si>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</si>
  <si>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</si>
  <si>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</si>
  <si>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</si>
  <si>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</si>
  <si>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</si>
  <si>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</si>
  <si>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</si>
  <si>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</si>
  <si>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</si>
  <si>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</si>
  <si>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</si>
  <si>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</si>
  <si>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</si>
  <si>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</si>
  <si>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</si>
  <si>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</si>
  <si>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</si>
  <si>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</si>
  <si>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</si>
  <si>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</si>
  <si>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</si>
  <si>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</si>
  <si>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</si>
  <si>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</si>
  <si>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</si>
  <si>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</si>
  <si>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</si>
  <si>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</si>
  <si>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</si>
  <si>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</si>
  <si>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</si>
  <si>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</si>
  <si>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</si>
  <si>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</si>
  <si>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</si>
  <si>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</si>
  <si>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</si>
  <si>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</si>
  <si>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</si>
  <si>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</si>
  <si>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</si>
  <si>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</si>
  <si>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</si>
  <si>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</si>
  <si>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</si>
  <si>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</si>
  <si>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</si>
  <si>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</si>
  <si>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</si>
  <si>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</si>
  <si>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</si>
  <si>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</si>
  <si>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</si>
  <si>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</si>
  <si>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</si>
  <si>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</si>
  <si>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</si>
  <si>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</si>
  <si>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</si>
  <si>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</si>
  <si>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</si>
  <si>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</si>
  <si>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</si>
  <si>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</si>
  <si>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</si>
  <si>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</si>
  <si>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</si>
  <si>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</si>
  <si>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</si>
  <si>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</si>
  <si>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</si>
  <si>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</si>
  <si>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</si>
  <si>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</si>
  <si>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</si>
  <si>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</si>
  <si>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</si>
  <si>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</si>
  <si>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</si>
  <si>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</si>
  <si>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</si>
  <si>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</si>
  <si>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</si>
  <si>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</si>
  <si>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</si>
  <si>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</si>
  <si>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</si>
  <si>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</si>
  <si>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</si>
  <si>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</si>
  <si>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</si>
  <si>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</si>
  <si>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</si>
  <si>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</si>
  <si>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</si>
  <si>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</si>
  <si>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</si>
  <si>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</si>
  <si>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</si>
  <si>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</si>
  <si>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</si>
  <si>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</si>
  <si>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</si>
  <si>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</si>
  <si>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</si>
  <si>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</si>
  <si>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</si>
  <si>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</si>
  <si>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</si>
  <si>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</si>
  <si>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</si>
  <si>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</si>
  <si>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</si>
  <si>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</si>
  <si>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</si>
  <si>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</si>
  <si>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</si>
  <si>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</si>
  <si>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</si>
  <si>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</si>
  <si>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</si>
  <si>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</si>
  <si>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</si>
  <si>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</si>
  <si>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</si>
  <si>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</si>
  <si>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</si>
  <si>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</si>
  <si>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</si>
  <si>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</si>
  <si>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</si>
  <si>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</si>
  <si>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</si>
  <si>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</si>
  <si>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</si>
  <si>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</si>
  <si>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</si>
  <si>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</si>
  <si>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</si>
  <si>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</si>
  <si>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</si>
  <si>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</si>
  <si>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</si>
  <si>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</si>
  <si>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</si>
  <si>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</si>
  <si>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</si>
  <si>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</si>
  <si>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</si>
  <si>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</si>
  <si>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</si>
  <si>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</si>
  <si>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</si>
  <si>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</si>
  <si>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</si>
  <si>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</si>
  <si>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</si>
  <si>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</si>
  <si>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</si>
  <si>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</si>
  <si>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</si>
  <si>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</si>
  <si>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</si>
  <si>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</si>
  <si>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</si>
  <si>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</si>
  <si>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</si>
  <si>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</si>
  <si>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</si>
  <si>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</si>
  <si>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</si>
  <si>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</si>
  <si>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</si>
  <si>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</si>
  <si>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</si>
  <si>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</si>
  <si>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</si>
  <si>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</si>
  <si>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</si>
  <si>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</si>
  <si>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</si>
  <si>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</si>
  <si>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</si>
  <si>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</si>
  <si>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</si>
  <si>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</si>
  <si>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</si>
  <si>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</si>
  <si>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</si>
  <si>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</si>
  <si>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</si>
  <si>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</si>
  <si>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</si>
  <si>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</si>
  <si>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</si>
  <si>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</si>
  <si>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</si>
  <si>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</si>
  <si>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</si>
  <si>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</si>
  <si>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</si>
  <si>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</si>
  <si>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</si>
  <si>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</si>
  <si>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</si>
  <si>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</si>
  <si>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</si>
  <si>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</si>
  <si>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</si>
  <si>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</si>
  <si>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</si>
  <si>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</si>
  <si>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</si>
  <si>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</si>
  <si>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</si>
  <si>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</si>
  <si>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</si>
  <si>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</si>
  <si>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</si>
  <si>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</si>
  <si>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</si>
  <si>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</si>
  <si>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</si>
  <si>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</si>
  <si>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</si>
  <si>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</si>
  <si>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</si>
  <si>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</si>
  <si>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</si>
  <si>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</si>
  <si>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</si>
  <si>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</si>
  <si>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</si>
  <si>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</si>
  <si>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</si>
  <si>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</si>
  <si>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</si>
  <si>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</si>
  <si>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</si>
  <si>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</si>
  <si>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</si>
  <si>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</si>
  <si>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</si>
  <si>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</si>
  <si>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</si>
  <si>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</si>
  <si>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</si>
  <si>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</si>
  <si>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</si>
  <si>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</si>
  <si>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</si>
  <si>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</si>
  <si>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</si>
  <si>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</si>
  <si>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</si>
  <si>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</si>
  <si>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</si>
  <si>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</si>
  <si>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</si>
  <si>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</si>
  <si>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</si>
  <si>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</si>
  <si>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</si>
  <si>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</si>
  <si>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</si>
  <si>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</si>
  <si>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</si>
  <si>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</si>
  <si>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</si>
  <si>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</si>
  <si>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</si>
  <si>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</si>
  <si>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</si>
  <si>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</si>
  <si>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</si>
  <si>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</si>
  <si>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</si>
  <si>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</si>
  <si>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</si>
  <si>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</si>
  <si>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</si>
  <si>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</si>
  <si>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</si>
  <si>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</si>
  <si>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</si>
  <si>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</si>
  <si>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</si>
  <si>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</si>
  <si>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</si>
  <si>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</si>
  <si>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</si>
  <si>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</si>
  <si>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</si>
  <si>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</si>
  <si>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</si>
  <si>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</si>
  <si>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</si>
  <si>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</si>
  <si>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</si>
  <si>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</si>
  <si>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</si>
  <si>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</si>
  <si>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</si>
  <si>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</si>
  <si>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</si>
  <si>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</si>
  <si>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</si>
  <si>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</si>
  <si>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</si>
  <si>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</si>
  <si>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</si>
  <si>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</si>
  <si>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</si>
  <si>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</si>
  <si>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</si>
  <si>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</si>
  <si>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</si>
  <si>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</si>
  <si>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</si>
  <si>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</si>
  <si>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</si>
  <si>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</si>
  <si>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</si>
  <si>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</si>
  <si>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</si>
  <si>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</si>
  <si>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</si>
  <si>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</si>
  <si>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</si>
  <si>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</si>
  <si>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</si>
  <si>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</si>
  <si>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</si>
  <si>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</si>
  <si>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</si>
  <si>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</si>
  <si>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</si>
  <si>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</si>
  <si>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</si>
  <si>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</si>
  <si>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</si>
  <si>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</si>
  <si>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</si>
  <si>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</si>
  <si>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</si>
  <si>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</si>
  <si>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</si>
  <si>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</si>
  <si>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</si>
  <si>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</si>
  <si>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</si>
  <si>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</si>
  <si>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</si>
  <si>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</si>
  <si>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</si>
  <si>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</si>
  <si>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</si>
  <si>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</si>
  <si>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</si>
  <si>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</si>
  <si>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</si>
  <si>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</si>
  <si>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</si>
  <si>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</si>
  <si>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</si>
  <si>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</si>
  <si>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</si>
  <si>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</si>
  <si>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</si>
  <si>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</si>
  <si>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</si>
  <si>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</si>
  <si>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</si>
  <si>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</si>
  <si>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</si>
  <si>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</si>
  <si>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</si>
  <si>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</si>
  <si>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</si>
  <si>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</si>
  <si>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</si>
  <si>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</si>
  <si>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</si>
  <si>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</si>
  <si>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</si>
  <si>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</si>
  <si>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</si>
  <si>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</si>
  <si>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</si>
  <si>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</si>
  <si>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</si>
  <si>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</si>
  <si>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</si>
  <si>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</si>
  <si>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</si>
  <si>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</si>
  <si>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</si>
  <si>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</si>
  <si>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</si>
  <si>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</si>
  <si>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</si>
  <si>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</si>
  <si>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</si>
  <si>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</si>
  <si>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</si>
  <si>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</si>
  <si>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</si>
  <si>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</si>
  <si>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</si>
  <si>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</si>
  <si>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</si>
  <si>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</si>
  <si>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</si>
  <si>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</si>
  <si>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</si>
  <si>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</si>
  <si>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</si>
  <si>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</si>
  <si>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</si>
  <si>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</si>
  <si>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</si>
  <si>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</si>
  <si>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</si>
  <si>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</si>
  <si>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</si>
  <si>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</si>
  <si>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</si>
  <si>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</si>
  <si>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</si>
  <si>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</si>
  <si>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</si>
  <si>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</si>
  <si>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</si>
  <si>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</si>
  <si>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</si>
  <si>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</si>
  <si>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</si>
  <si>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</si>
  <si>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</si>
  <si>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</si>
  <si>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</si>
  <si>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</si>
  <si>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</si>
  <si>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</si>
  <si>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</si>
  <si>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</si>
  <si>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</si>
  <si>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</si>
  <si>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</si>
  <si>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</si>
  <si>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</si>
  <si>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</si>
  <si>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</si>
  <si>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</si>
  <si>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</si>
  <si>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</si>
  <si>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</si>
  <si>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</si>
  <si>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</si>
  <si>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</si>
  <si>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</si>
  <si>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</si>
  <si>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</si>
  <si>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</si>
  <si>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</si>
  <si>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</si>
  <si>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</si>
  <si>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</si>
  <si>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</si>
  <si>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</si>
  <si>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</si>
  <si>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</si>
  <si>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</si>
  <si>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</si>
  <si>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</si>
  <si>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</si>
  <si>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</si>
  <si>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</si>
  <si>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</si>
  <si>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</si>
  <si>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</si>
  <si>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</si>
  <si>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</si>
  <si>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</si>
  <si>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</si>
  <si>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</si>
  <si>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</si>
  <si>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</si>
  <si>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</si>
  <si>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</si>
  <si>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</si>
  <si>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</si>
  <si>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</si>
  <si>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</si>
  <si>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</si>
  <si>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</si>
  <si>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</si>
  <si>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</si>
  <si>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</si>
  <si>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</si>
  <si>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</si>
  <si>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</si>
  <si>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</si>
  <si>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</si>
  <si>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</si>
  <si>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</si>
  <si>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</si>
  <si>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</si>
  <si>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</si>
  <si>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</si>
  <si>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</si>
  <si>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</si>
  <si>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</si>
  <si>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</si>
  <si>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</si>
  <si>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</si>
  <si>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</si>
  <si>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</si>
  <si>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</si>
  <si>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</si>
  <si>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</si>
  <si>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</si>
  <si>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</si>
  <si>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</si>
  <si>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</si>
  <si>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</si>
  <si>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</si>
  <si>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</si>
  <si>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</si>
  <si>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</si>
  <si>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</si>
  <si>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</si>
  <si>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</si>
  <si>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</si>
  <si>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</si>
  <si>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</si>
  <si>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</si>
  <si>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</si>
  <si>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</si>
  <si>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</si>
  <si>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</si>
  <si>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</si>
  <si>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</si>
  <si>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</si>
  <si>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</si>
  <si>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</si>
  <si>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</si>
  <si>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</si>
  <si>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</si>
  <si>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</si>
  <si>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</si>
  <si>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</si>
  <si>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</si>
  <si>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</si>
  <si>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</si>
  <si>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</si>
  <si>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</si>
  <si>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</si>
  <si>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</si>
  <si>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</si>
  <si>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</si>
  <si>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</si>
  <si>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</si>
  <si>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</si>
  <si>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</si>
  <si>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</si>
  <si>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</si>
  <si>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</si>
  <si>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</si>
  <si>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</si>
  <si>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</si>
  <si>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</si>
  <si>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</si>
  <si>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</si>
  <si>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</si>
  <si>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</si>
  <si>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</si>
  <si>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</si>
  <si>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</si>
  <si>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</si>
  <si>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</si>
  <si>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</si>
  <si>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</si>
  <si>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</si>
  <si>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</si>
  <si>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</si>
  <si>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</si>
  <si>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</si>
  <si>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</si>
  <si>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</si>
  <si>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</si>
  <si>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</si>
  <si>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</si>
  <si>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</si>
  <si>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</si>
  <si>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</si>
  <si>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</si>
  <si>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</si>
  <si>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</si>
  <si>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</si>
  <si>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</si>
  <si>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</si>
  <si>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</si>
  <si>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</si>
  <si>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</si>
  <si>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</si>
  <si>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</si>
  <si>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</si>
  <si>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</si>
  <si>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</si>
  <si>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</si>
  <si>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</si>
  <si>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</si>
  <si>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</si>
  <si>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</si>
  <si>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</si>
  <si>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</si>
  <si>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</si>
  <si>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</si>
  <si>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</si>
  <si>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</si>
  <si>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</si>
  <si>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</si>
  <si>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</si>
  <si>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</si>
  <si>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</si>
  <si>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</si>
  <si>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</si>
  <si>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</si>
  <si>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</si>
  <si>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</si>
  <si>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</si>
  <si>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</si>
  <si>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</si>
  <si>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</si>
  <si>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</si>
  <si>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</si>
  <si>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</si>
  <si>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</si>
  <si>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</si>
  <si>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</si>
  <si>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</si>
  <si>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</si>
  <si>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</si>
  <si>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</si>
  <si>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</si>
  <si>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</si>
  <si>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</si>
  <si>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</si>
  <si>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</si>
  <si>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</si>
  <si>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</si>
  <si>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</si>
  <si>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</si>
  <si>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</si>
  <si>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</si>
  <si>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</si>
  <si>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</si>
  <si>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</si>
  <si>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</si>
  <si>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</si>
  <si>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</si>
  <si>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</si>
  <si>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</si>
  <si>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</si>
  <si>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</si>
  <si>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</si>
  <si>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</si>
  <si>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</si>
  <si>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</si>
  <si>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</si>
  <si>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</si>
  <si>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</si>
  <si>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</si>
  <si>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</si>
  <si>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</si>
  <si>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</si>
  <si>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</si>
  <si>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</si>
  <si>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</si>
  <si>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</si>
  <si>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</si>
  <si>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</si>
  <si>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</si>
  <si>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</si>
  <si>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</si>
  <si>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</si>
  <si>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</si>
  <si>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</si>
  <si>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</si>
  <si>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</si>
  <si>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</si>
  <si>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</si>
  <si>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</si>
  <si>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</si>
  <si>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</si>
  <si>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</si>
  <si>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</si>
  <si>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</si>
  <si>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</si>
  <si>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</si>
  <si>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</si>
  <si>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</si>
  <si>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</si>
  <si>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</si>
  <si>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</si>
  <si>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</si>
  <si>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</si>
  <si>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</si>
  <si>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</si>
  <si>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</si>
  <si>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</si>
  <si>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</si>
  <si>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</si>
  <si>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</si>
  <si>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</si>
  <si>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</si>
  <si>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</si>
  <si>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</si>
  <si>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</si>
  <si>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</si>
  <si>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</si>
  <si>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</si>
  <si>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</si>
  <si>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</si>
  <si>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</si>
  <si>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</si>
  <si>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</si>
  <si>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</si>
  <si>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</si>
  <si>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</si>
  <si>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</si>
  <si>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</si>
  <si>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</si>
  <si>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</si>
  <si>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</si>
  <si>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</si>
  <si>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</si>
  <si>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</si>
  <si>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</si>
  <si>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</si>
  <si>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</si>
  <si>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</si>
  <si>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</si>
  <si>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</si>
  <si>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</si>
  <si>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</si>
  <si>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</si>
  <si>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</si>
  <si>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</si>
  <si>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</si>
  <si>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</si>
  <si>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</si>
  <si>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</si>
  <si>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</si>
  <si>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</si>
  <si>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</si>
  <si>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</si>
  <si>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</si>
  <si>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</si>
  <si>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</si>
  <si>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</si>
  <si>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</si>
  <si>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</si>
  <si>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</si>
  <si>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</si>
  <si>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</si>
  <si>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</si>
  <si>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</si>
  <si>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</si>
  <si>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</si>
  <si>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</si>
  <si>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</si>
  <si>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</si>
  <si>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</si>
  <si>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</si>
  <si>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</si>
  <si>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</si>
  <si>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</si>
  <si>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</si>
  <si>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</si>
  <si>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</si>
  <si>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</si>
  <si>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</si>
  <si>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</si>
  <si>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</si>
  <si>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</si>
  <si>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</si>
  <si>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</si>
  <si>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</si>
  <si>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</si>
  <si>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</si>
  <si>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</si>
  <si>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</si>
  <si>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</si>
  <si>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</si>
  <si>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</si>
  <si>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</si>
  <si>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</si>
  <si>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</si>
  <si>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</si>
  <si>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</si>
  <si>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</si>
  <si>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</si>
  <si>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</si>
  <si>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</si>
  <si>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</si>
  <si>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</si>
  <si>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</si>
  <si>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</si>
  <si>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</si>
  <si>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</si>
  <si>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</si>
  <si>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</si>
  <si>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</si>
  <si>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</si>
  <si>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</si>
  <si>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</si>
  <si>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</si>
  <si>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</si>
  <si>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</si>
  <si>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</si>
  <si>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</si>
  <si>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</si>
  <si>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</si>
  <si>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</si>
  <si>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</si>
  <si>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</si>
  <si>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</si>
  <si>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</si>
  <si>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</si>
  <si>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</si>
  <si>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</si>
  <si>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</si>
  <si>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</si>
  <si>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</si>
  <si>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</si>
  <si>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</si>
  <si>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</si>
  <si>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</si>
  <si>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</si>
  <si>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</si>
  <si>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</si>
  <si>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</si>
  <si>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</si>
  <si>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</si>
  <si>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</si>
  <si>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</si>
  <si>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</si>
  <si>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</si>
  <si>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</si>
  <si>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</si>
  <si>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</si>
  <si>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</si>
  <si>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</si>
  <si>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</si>
  <si>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</si>
  <si>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</si>
  <si>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</si>
  <si>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</si>
  <si>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</si>
  <si>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</si>
  <si>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</si>
  <si>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</si>
  <si>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</si>
  <si>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</si>
  <si>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</si>
  <si>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</si>
  <si>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</si>
  <si>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</si>
  <si>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</si>
  <si>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</si>
  <si>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</si>
  <si>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</si>
  <si>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</si>
  <si>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</si>
  <si>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</si>
  <si>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</si>
  <si>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</si>
  <si>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</si>
  <si>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</si>
  <si>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</si>
  <si>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</si>
  <si>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</si>
  <si>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</si>
  <si>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</si>
  <si>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</si>
  <si>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</si>
  <si>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</si>
  <si>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</si>
  <si>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</si>
  <si>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</si>
  <si>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</si>
  <si>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</si>
  <si>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</si>
  <si>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</si>
  <si>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</si>
  <si>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</si>
  <si>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</si>
  <si>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</si>
  <si>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</si>
  <si>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</si>
  <si>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</si>
  <si>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</si>
  <si>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</si>
  <si>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</si>
  <si>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</si>
  <si>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</si>
  <si>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</si>
  <si>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</si>
  <si>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</si>
  <si>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</si>
  <si>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</si>
  <si>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</si>
  <si>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</si>
  <si>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</si>
  <si>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</si>
  <si>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</si>
  <si>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</si>
  <si>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</si>
  <si>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</si>
  <si>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</si>
  <si>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</si>
  <si>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</si>
  <si>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</si>
  <si>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</si>
  <si>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</si>
  <si>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</si>
  <si>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</si>
  <si>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</si>
  <si>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</si>
  <si>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</si>
  <si>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</si>
  <si>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</si>
  <si>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</si>
  <si>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</si>
  <si>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</si>
  <si>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</si>
  <si>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</si>
  <si>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</si>
  <si>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</si>
  <si>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</si>
  <si>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</si>
  <si>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</si>
  <si>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</si>
  <si>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</si>
  <si>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</si>
  <si>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</si>
  <si>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</si>
  <si>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</si>
  <si>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</si>
  <si>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</si>
  <si>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</si>
  <si>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</si>
  <si>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</si>
  <si>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</si>
  <si>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</si>
  <si>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</si>
  <si>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</si>
  <si>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</si>
  <si>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</si>
  <si>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</si>
  <si>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</si>
  <si>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</si>
  <si>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</si>
  <si>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</si>
  <si>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</si>
  <si>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</si>
  <si>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</si>
  <si>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</si>
  <si>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</si>
  <si>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</si>
  <si>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</si>
  <si>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</si>
  <si>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</si>
  <si>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</si>
  <si>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</si>
  <si>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</si>
  <si>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</si>
  <si>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</si>
  <si>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</si>
  <si>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</si>
  <si>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</si>
  <si>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</si>
  <si>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</si>
  <si>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</si>
  <si>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</si>
  <si>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</si>
  <si>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</si>
  <si>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</si>
  <si>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</si>
  <si>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</si>
  <si>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</si>
  <si>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</si>
  <si>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</si>
  <si>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</si>
  <si>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</si>
  <si>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</si>
  <si>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</si>
  <si>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</si>
  <si>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</si>
  <si>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</si>
  <si>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</si>
  <si>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</si>
  <si>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</si>
  <si>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</si>
  <si>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</si>
  <si>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</si>
  <si>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</si>
  <si>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</si>
  <si>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</si>
  <si>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</si>
  <si>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</si>
  <si>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</si>
  <si>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</si>
  <si>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</si>
  <si>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</si>
  <si>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</si>
  <si>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</si>
  <si>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</si>
  <si>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</si>
  <si>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</si>
  <si>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</si>
  <si>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</si>
  <si>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</si>
  <si>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</si>
  <si>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</si>
  <si>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</si>
  <si>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</si>
  <si>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</si>
  <si>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</si>
  <si>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</si>
  <si>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</si>
  <si>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</si>
  <si>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</si>
  <si>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</si>
  <si>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</si>
  <si>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</si>
  <si>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</si>
  <si>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</si>
  <si>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</si>
  <si>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</si>
  <si>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</si>
  <si>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</si>
  <si>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</si>
  <si>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</si>
  <si>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</si>
  <si>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</si>
  <si>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</si>
  <si>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</si>
  <si>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</si>
  <si>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</si>
  <si>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</si>
  <si>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</si>
  <si>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</si>
  <si>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</si>
  <si>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</si>
  <si>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</si>
  <si>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</si>
  <si>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</si>
  <si>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</si>
  <si>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</si>
  <si>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</si>
  <si>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</si>
  <si>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</si>
  <si>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</si>
  <si>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</si>
  <si>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</si>
  <si>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</si>
  <si>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</si>
  <si>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</si>
  <si>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</si>
  <si>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</si>
  <si>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</si>
  <si>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</si>
  <si>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</si>
  <si>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</si>
  <si>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</si>
  <si>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</si>
  <si>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</si>
  <si>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</si>
  <si>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</si>
  <si>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</si>
  <si>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</si>
  <si>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</si>
  <si>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</si>
  <si>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</si>
  <si>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</si>
  <si>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</si>
  <si>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</si>
  <si>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</si>
  <si>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</si>
  <si>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</si>
  <si>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</si>
  <si>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</si>
  <si>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</si>
  <si>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</si>
  <si>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</si>
  <si>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</si>
  <si>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</si>
  <si>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</si>
  <si>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</si>
  <si>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</si>
  <si>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</si>
  <si>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</si>
  <si>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</si>
  <si>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</si>
  <si>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</si>
  <si>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</si>
  <si>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</si>
  <si>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</si>
  <si>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</si>
  <si>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</si>
  <si>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</si>
  <si>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</si>
  <si>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</si>
  <si>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</si>
  <si>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</si>
  <si>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</si>
  <si>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</si>
  <si>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</si>
  <si>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</si>
  <si>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</si>
  <si>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</si>
  <si>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</si>
  <si>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</si>
  <si>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</si>
  <si>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</si>
  <si>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</si>
  <si>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</si>
  <si>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</si>
  <si>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</si>
  <si>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</si>
  <si>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</si>
  <si>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</si>
  <si>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</si>
  <si>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</si>
  <si>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</si>
  <si>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</si>
  <si>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</si>
  <si>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</si>
  <si>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</si>
  <si>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</si>
  <si>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</si>
  <si>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</si>
  <si>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</si>
  <si>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</si>
  <si>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</si>
  <si>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</si>
  <si>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</si>
  <si>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</si>
  <si>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</si>
  <si>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</si>
  <si>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</si>
  <si>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</si>
  <si>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</si>
  <si>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</si>
  <si>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</si>
  <si>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</si>
  <si>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</si>
  <si>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</si>
  <si>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</si>
  <si>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</si>
  <si>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</si>
  <si>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</si>
  <si>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</si>
  <si>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</si>
  <si>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</si>
  <si>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</si>
  <si>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</si>
  <si>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</si>
  <si>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</si>
  <si>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</si>
  <si>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</si>
  <si>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</si>
  <si>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</si>
  <si>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</si>
  <si>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</si>
  <si>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</si>
  <si>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</si>
  <si>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</si>
  <si>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</si>
  <si>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</si>
  <si>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</si>
  <si>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</si>
  <si>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</si>
  <si>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</si>
  <si>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</si>
  <si>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</si>
  <si>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</si>
  <si>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</si>
  <si>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</si>
  <si>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</si>
  <si>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</si>
  <si>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</si>
  <si>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</si>
  <si>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</si>
  <si>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</si>
  <si>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</si>
  <si>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</si>
  <si>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</si>
  <si>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</si>
  <si>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</si>
  <si>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</si>
  <si>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</si>
  <si>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</si>
  <si>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</si>
  <si>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</si>
  <si>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</si>
  <si>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</si>
  <si>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</si>
  <si>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</si>
  <si>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</si>
  <si>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</si>
  <si>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</si>
  <si>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</si>
  <si>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</si>
  <si>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</si>
  <si>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</si>
  <si>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</si>
  <si>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</si>
  <si>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</si>
  <si>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</si>
  <si>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</si>
  <si>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</si>
  <si>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</si>
  <si>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</si>
  <si>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</si>
  <si>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</si>
  <si>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</si>
  <si>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</si>
  <si>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</si>
  <si>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</si>
  <si>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</si>
  <si>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</si>
  <si>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</si>
  <si>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</si>
  <si>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</si>
  <si>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</si>
  <si>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</si>
  <si>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</si>
  <si>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</si>
  <si>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</si>
  <si>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</si>
  <si>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</si>
  <si>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</si>
  <si>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</si>
  <si>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</si>
  <si>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</si>
  <si>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</si>
  <si>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</si>
  <si>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</si>
  <si>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</si>
  <si>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</si>
  <si>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</si>
  <si>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</si>
  <si>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</si>
  <si>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</si>
  <si>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</si>
  <si>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</si>
  <si>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</si>
  <si>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</si>
  <si>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</si>
  <si>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</si>
  <si>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</si>
  <si>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</si>
  <si>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</si>
  <si>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</si>
  <si>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</si>
  <si>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</si>
  <si>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</si>
  <si>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</si>
  <si>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</si>
  <si>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</si>
  <si>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</si>
  <si>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</si>
  <si>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</si>
  <si>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</si>
  <si>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</si>
  <si>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</si>
  <si>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</si>
  <si>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</si>
  <si>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</si>
  <si>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</si>
  <si>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</si>
  <si>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</si>
  <si>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</si>
  <si>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</si>
  <si>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</si>
  <si>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</si>
  <si>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</si>
  <si>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</si>
  <si>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</si>
  <si>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</si>
  <si>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</si>
  <si>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</si>
  <si>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</si>
  <si>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</si>
  <si>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</si>
  <si>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</si>
  <si>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</si>
  <si>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</si>
  <si>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</si>
  <si>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</si>
  <si>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</si>
  <si>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</si>
  <si>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</si>
  <si>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</si>
  <si>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</si>
  <si>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</si>
  <si>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</si>
  <si>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</si>
  <si>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</si>
  <si>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</si>
  <si>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</si>
  <si>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</si>
  <si>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</si>
  <si>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</si>
  <si>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</si>
  <si>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</si>
  <si>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</si>
  <si>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</si>
  <si>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</si>
  <si>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</si>
  <si>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</si>
  <si>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</si>
  <si>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</si>
  <si>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</si>
  <si>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</si>
  <si>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</si>
  <si>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</si>
  <si>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</si>
  <si>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</si>
  <si>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</si>
  <si>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</si>
  <si>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</si>
  <si>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</si>
  <si>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</si>
  <si>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</si>
  <si>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</si>
  <si>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</si>
  <si>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</si>
  <si>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</si>
  <si>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</si>
  <si>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</si>
  <si>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</si>
  <si>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</si>
  <si>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</si>
  <si>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</si>
  <si>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</si>
  <si>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</si>
  <si>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</si>
  <si>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</si>
  <si>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</si>
  <si>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</si>
  <si>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</si>
  <si>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</si>
  <si>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</si>
  <si>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</si>
  <si>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</si>
  <si>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</si>
  <si>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</si>
  <si>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</si>
  <si>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</si>
  <si>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</si>
  <si>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</si>
  <si>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</si>
  <si>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</si>
  <si>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</si>
  <si>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</si>
  <si>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</si>
  <si>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</si>
  <si>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</si>
  <si>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</si>
  <si>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</si>
  <si>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</si>
  <si>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</si>
  <si>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</si>
  <si>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</si>
  <si>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</si>
  <si>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</si>
  <si>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</si>
  <si>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</si>
  <si>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</si>
  <si>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</si>
  <si>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</si>
  <si>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</si>
  <si>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</si>
  <si>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</si>
  <si>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</si>
  <si>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</si>
  <si>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</si>
  <si>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</si>
  <si>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</si>
  <si>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</si>
  <si>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</si>
  <si>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</si>
  <si>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</si>
  <si>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</si>
  <si>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</si>
  <si>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</si>
  <si>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</si>
  <si>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</si>
  <si>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</si>
  <si>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</si>
  <si>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</si>
  <si>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</si>
  <si>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</si>
  <si>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</si>
  <si>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</si>
  <si>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</si>
  <si>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</si>
  <si>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</si>
  <si>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</si>
  <si>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</si>
  <si>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</si>
  <si>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</si>
  <si>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</si>
  <si>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</si>
  <si>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</si>
  <si>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</si>
  <si>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</si>
  <si>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</si>
  <si>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</si>
  <si>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</si>
  <si>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</si>
  <si>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</si>
  <si>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</si>
  <si>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</si>
  <si>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</si>
  <si>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</si>
  <si>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</si>
  <si>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</si>
  <si>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</si>
  <si>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</si>
  <si>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</si>
  <si>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</si>
  <si>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</si>
  <si>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</si>
  <si>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</si>
  <si>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</si>
  <si>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</si>
  <si>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</si>
  <si>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</si>
  <si>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</si>
  <si>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</si>
  <si>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</si>
  <si>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</si>
  <si>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</si>
  <si>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</si>
  <si>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</si>
  <si>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</si>
  <si>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</si>
  <si>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</si>
  <si>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</si>
  <si>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</si>
  <si>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</si>
  <si>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</si>
  <si>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</si>
  <si>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</si>
  <si>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</si>
  <si>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</si>
  <si>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</si>
  <si>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</si>
  <si>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</si>
  <si>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</si>
  <si>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</si>
  <si>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</si>
  <si>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</si>
  <si>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</si>
  <si>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</si>
  <si>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</si>
  <si>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</si>
  <si>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</si>
  <si>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</si>
  <si>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</si>
  <si>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</si>
  <si>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</si>
  <si>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</si>
  <si>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</si>
  <si>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</si>
  <si>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</si>
  <si>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</si>
  <si>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</si>
  <si>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</si>
  <si>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</si>
  <si>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</si>
  <si>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</si>
  <si>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</si>
  <si>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</si>
  <si>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</si>
  <si>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</si>
  <si>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</si>
  <si>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</si>
  <si>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</si>
  <si>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</si>
  <si>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</si>
  <si>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</si>
  <si>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</si>
  <si>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</si>
  <si>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</si>
  <si>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</si>
  <si>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</si>
  <si>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</si>
  <si>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</si>
  <si>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</si>
  <si>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</si>
  <si>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</si>
  <si>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</si>
  <si>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</si>
  <si>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</si>
  <si>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</si>
  <si>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</si>
  <si>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</si>
  <si>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</si>
  <si>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</si>
  <si>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</si>
  <si>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</si>
  <si>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</si>
  <si>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</si>
  <si>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</si>
  <si>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</si>
  <si>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</si>
  <si>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</si>
  <si>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</si>
  <si>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</si>
  <si>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</si>
  <si>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</si>
  <si>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</si>
  <si>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</si>
  <si>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</si>
  <si>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</si>
  <si>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</si>
  <si>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</si>
  <si>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</si>
  <si>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</si>
  <si>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</si>
  <si>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</si>
  <si>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</si>
  <si>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</si>
  <si>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</si>
  <si>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</si>
  <si>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</si>
  <si>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</si>
  <si>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</si>
  <si>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</si>
  <si>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</si>
  <si>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</si>
  <si>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</si>
  <si>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</si>
  <si>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</si>
  <si>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</si>
  <si>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</si>
  <si>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</si>
  <si>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</si>
  <si>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</si>
  <si>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</si>
  <si>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</si>
  <si>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</si>
  <si>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</si>
  <si>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</si>
  <si>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</si>
  <si>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</si>
  <si>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</si>
  <si>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</si>
  <si>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</si>
  <si>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</si>
  <si>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</si>
  <si>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</si>
  <si>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</si>
  <si>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</si>
  <si>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</si>
  <si>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</si>
  <si>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</si>
  <si>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</si>
  <si>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</si>
  <si>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</si>
  <si>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</si>
  <si>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</si>
  <si>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</si>
  <si>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</si>
  <si>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</si>
  <si>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</si>
  <si>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</si>
  <si>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</si>
  <si>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</si>
  <si>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</si>
  <si>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</si>
  <si>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</si>
  <si>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</si>
  <si>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</si>
  <si>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</si>
  <si>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</si>
  <si>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</si>
  <si>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</si>
  <si>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</si>
  <si>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</si>
  <si>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</si>
  <si>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</si>
  <si>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</si>
  <si>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</si>
  <si>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</si>
  <si>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</si>
  <si>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</si>
  <si>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</si>
  <si>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</si>
  <si>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</si>
  <si>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</si>
  <si>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</si>
  <si>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</si>
  <si>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</si>
  <si>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</si>
  <si>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</si>
  <si>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</si>
  <si>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</si>
  <si>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</si>
  <si>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</si>
  <si>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</si>
  <si>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</si>
  <si>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</si>
  <si>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</si>
  <si>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</si>
  <si>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</si>
  <si>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</si>
  <si>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</si>
  <si>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</si>
  <si>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</si>
  <si>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</si>
  <si>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</si>
  <si>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</si>
  <si>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</si>
  <si>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</si>
  <si>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</si>
  <si>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</si>
  <si>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</si>
  <si>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</si>
  <si>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</si>
  <si>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</si>
  <si>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</si>
  <si>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</si>
  <si>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</si>
  <si>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</si>
  <si>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</si>
  <si>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</si>
  <si>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</si>
  <si>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</si>
  <si>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</si>
  <si>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</si>
  <si>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</si>
  <si>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</si>
  <si>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</si>
  <si>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</si>
  <si>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</si>
  <si>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</si>
  <si>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</si>
  <si>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</si>
  <si>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</si>
  <si>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</si>
  <si>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</si>
  <si>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</si>
  <si>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</si>
  <si>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</si>
  <si>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</si>
  <si>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</si>
  <si>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</si>
  <si>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</si>
  <si>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</si>
  <si>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</si>
  <si>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</si>
  <si>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</si>
  <si>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</si>
  <si>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</si>
  <si>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</si>
  <si>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</si>
  <si>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</si>
  <si>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</si>
  <si>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</si>
  <si>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</si>
  <si>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</si>
  <si>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</si>
  <si>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</si>
  <si>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</si>
  <si>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</si>
  <si>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</si>
  <si>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</si>
  <si>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</si>
  <si>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</si>
  <si>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</si>
  <si>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</si>
  <si>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</si>
  <si>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</si>
  <si>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</si>
  <si>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</si>
  <si>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</si>
  <si>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</si>
  <si>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</si>
  <si>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</si>
  <si>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</si>
  <si>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</si>
  <si>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</si>
  <si>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</si>
  <si>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</si>
  <si>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</si>
  <si>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</si>
  <si>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</si>
  <si>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</si>
  <si>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</si>
  <si>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</si>
  <si>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</si>
  <si>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</si>
  <si>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</si>
  <si>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</si>
  <si>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</si>
  <si>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</si>
  <si>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</si>
  <si>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</si>
  <si>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</si>
  <si>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</si>
  <si>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</si>
  <si>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</si>
  <si>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</si>
  <si>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</si>
  <si>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</si>
  <si>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</si>
  <si>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</si>
  <si>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</si>
  <si>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</si>
  <si>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</si>
  <si>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</si>
  <si>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</si>
  <si>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</si>
  <si>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</si>
  <si>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</si>
  <si>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</si>
  <si>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</si>
  <si>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</si>
  <si>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</si>
  <si>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</si>
  <si>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</si>
  <si>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</si>
  <si>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</si>
  <si>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</si>
  <si>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</si>
  <si>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</si>
  <si>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</si>
  <si>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</si>
  <si>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</si>
  <si>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</si>
  <si>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</si>
  <si>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</si>
  <si>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</si>
  <si>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</si>
  <si>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</si>
  <si>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</si>
  <si>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</si>
  <si>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</si>
  <si>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</si>
  <si>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</si>
  <si>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</si>
  <si>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</si>
  <si>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</si>
  <si>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</si>
  <si>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</si>
  <si>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</si>
  <si>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</si>
  <si>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</si>
  <si>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</si>
  <si>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</si>
  <si>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</si>
  <si>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</si>
  <si>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</si>
  <si>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</si>
  <si>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</si>
  <si>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</si>
  <si>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</si>
  <si>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</si>
  <si>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</si>
  <si>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</si>
  <si>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</si>
  <si>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</si>
  <si>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</si>
  <si>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</si>
  <si>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</si>
  <si>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</si>
  <si>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</si>
  <si>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</si>
  <si>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</si>
  <si>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</si>
  <si>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</si>
  <si>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</si>
  <si>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</si>
  <si>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</si>
  <si>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</si>
  <si>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</si>
  <si>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</si>
  <si>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</si>
  <si>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</si>
  <si>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</si>
  <si>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</si>
  <si>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</si>
  <si>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</si>
  <si>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</si>
  <si>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</si>
  <si>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</si>
  <si>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</si>
  <si>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</si>
  <si>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</si>
  <si>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</si>
  <si>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</si>
  <si>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</si>
  <si>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</si>
  <si>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</si>
  <si>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</si>
  <si>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</si>
  <si>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</si>
  <si>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</si>
  <si>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</si>
  <si>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</si>
  <si>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</si>
  <si>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</si>
  <si>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</si>
  <si>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</si>
  <si>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</si>
  <si>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</si>
  <si>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</si>
  <si>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</si>
  <si>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</si>
  <si>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</si>
  <si>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</si>
  <si>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</si>
  <si>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</si>
  <si>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</si>
  <si>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</si>
  <si>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</si>
  <si>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</si>
  <si>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</si>
  <si>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</si>
  <si>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</si>
  <si>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</si>
  <si>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</si>
  <si>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</si>
  <si>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</si>
  <si>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</si>
  <si>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</si>
  <si>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</si>
  <si>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</si>
  <si>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</si>
  <si>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</si>
  <si>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</si>
  <si>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</si>
  <si>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</si>
  <si>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</si>
  <si>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</si>
  <si>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</si>
  <si>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</si>
  <si>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</si>
  <si>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</si>
  <si>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</si>
  <si>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</si>
  <si>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</si>
  <si>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</si>
  <si>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</si>
  <si>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</si>
  <si>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</si>
  <si>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</si>
  <si>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</si>
  <si>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</si>
  <si>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</si>
  <si>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</si>
  <si>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</si>
  <si>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</si>
  <si>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</si>
  <si>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</si>
  <si>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</si>
  <si>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</si>
  <si>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</si>
  <si>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</si>
  <si>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</si>
  <si>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</si>
  <si>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</si>
  <si>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</si>
  <si>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</si>
  <si>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</si>
  <si>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</si>
  <si>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</si>
  <si>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</si>
  <si>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</si>
  <si>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</si>
  <si>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</si>
  <si>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</si>
  <si>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</si>
  <si>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</si>
  <si>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</si>
  <si>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</si>
  <si>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</si>
  <si>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</si>
  <si>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</si>
  <si>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</si>
  <si>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</si>
  <si>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</si>
  <si>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</si>
  <si>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</si>
  <si>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</si>
  <si>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</si>
  <si>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</si>
  <si>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</si>
  <si>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</si>
  <si>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</si>
  <si>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</si>
  <si>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</si>
  <si>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</si>
  <si>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</si>
  <si>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</si>
  <si>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</si>
  <si>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</si>
  <si>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</si>
  <si>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</si>
  <si>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</si>
  <si>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</si>
  <si>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</si>
  <si>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</si>
  <si>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</si>
  <si>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</si>
  <si>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</si>
  <si>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</si>
  <si>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</si>
  <si>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</si>
  <si>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</si>
  <si>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</si>
  <si>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</si>
  <si>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</si>
  <si>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</si>
  <si>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</si>
  <si>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</si>
  <si>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</si>
  <si>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</si>
  <si>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</si>
  <si>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</si>
  <si>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</si>
  <si>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</si>
  <si>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</si>
  <si>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</si>
  <si>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</si>
  <si>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</si>
  <si>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</si>
  <si>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</si>
  <si>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</si>
  <si>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</si>
  <si>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</si>
  <si>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</si>
  <si>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</si>
  <si>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</si>
  <si>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</si>
  <si>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</si>
  <si>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</si>
  <si>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</si>
  <si>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</si>
  <si>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</si>
  <si>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</si>
  <si>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</si>
  <si>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</si>
  <si>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</si>
  <si>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</si>
  <si>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</si>
  <si>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</si>
  <si>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</si>
  <si>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</si>
  <si>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</si>
  <si>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</si>
  <si>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</si>
  <si>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</si>
  <si>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</si>
  <si>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</si>
  <si>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</si>
  <si>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</si>
  <si>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</si>
  <si>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</si>
  <si>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</si>
  <si>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</si>
  <si>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</si>
  <si>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</si>
  <si>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</si>
  <si>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</si>
  <si>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</si>
  <si>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</si>
  <si>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</si>
  <si>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</si>
  <si>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</si>
  <si>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</si>
  <si>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</si>
  <si>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</si>
  <si>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</si>
  <si>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</si>
  <si>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</si>
  <si>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</si>
  <si>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</si>
  <si>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</si>
  <si>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</si>
  <si>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</si>
  <si>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</si>
  <si>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</si>
  <si>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</si>
  <si>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</si>
  <si>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</si>
  <si>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</si>
  <si>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</si>
  <si>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</si>
  <si>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</si>
  <si>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</si>
  <si>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</si>
  <si>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</si>
  <si>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</si>
  <si>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</si>
  <si>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</si>
  <si>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</si>
  <si>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</si>
  <si>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</si>
  <si>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</si>
  <si>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</si>
  <si>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</si>
  <si>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</si>
  <si>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</si>
  <si>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</si>
  <si>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</si>
  <si>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</si>
  <si>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</si>
  <si>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</si>
  <si>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</si>
  <si>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</si>
  <si>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</si>
  <si>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</si>
  <si>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</si>
  <si>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</si>
  <si>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</si>
  <si>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</si>
  <si>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</si>
  <si>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</si>
  <si>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</si>
  <si>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</si>
  <si>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</si>
  <si>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</si>
  <si>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</si>
  <si>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</si>
  <si>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</si>
  <si>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</si>
  <si>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</si>
  <si>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</si>
  <si>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</si>
  <si>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</si>
  <si>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</si>
  <si>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</si>
  <si>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</si>
  <si>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</si>
  <si>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</si>
  <si>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</si>
  <si>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</si>
  <si>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</si>
  <si>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</si>
  <si>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</si>
  <si>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</si>
  <si>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</si>
  <si>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</si>
  <si>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</si>
  <si>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</si>
  <si>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</si>
  <si>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</si>
  <si>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</si>
  <si>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</si>
  <si>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</si>
  <si>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</si>
  <si>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</si>
  <si>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</si>
  <si>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</si>
  <si>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</si>
  <si>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</si>
  <si>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</si>
  <si>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</si>
  <si>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</si>
  <si>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</si>
  <si>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</si>
  <si>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</si>
  <si>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</si>
  <si>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</si>
  <si>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</si>
  <si>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</si>
  <si>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</si>
  <si>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</si>
  <si>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</si>
  <si>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</si>
  <si>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</si>
  <si>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</si>
  <si>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</si>
  <si>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</si>
  <si>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</si>
  <si>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</si>
  <si>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</si>
  <si>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</si>
  <si>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</si>
  <si>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</si>
  <si>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</si>
  <si>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</si>
  <si>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</si>
  <si>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</si>
  <si>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</si>
  <si>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</si>
  <si>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</si>
  <si>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</si>
  <si>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</si>
  <si>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</si>
  <si>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</si>
  <si>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</si>
  <si>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</si>
  <si>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</si>
  <si>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</si>
  <si>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</si>
  <si>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</si>
  <si>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</si>
  <si>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</si>
  <si>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</si>
  <si>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</si>
  <si>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</si>
  <si>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</si>
  <si>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</si>
  <si>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</si>
  <si>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</si>
  <si>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</si>
  <si>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</si>
  <si>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</si>
  <si>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</si>
  <si>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</si>
  <si>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</si>
  <si>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</si>
  <si>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</si>
  <si>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</si>
  <si>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</si>
  <si>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</si>
  <si>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</si>
  <si>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</si>
  <si>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</si>
  <si>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</si>
  <si>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</si>
  <si>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</si>
  <si>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</si>
  <si>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</si>
  <si>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</si>
  <si>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</si>
  <si>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</si>
  <si>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</si>
  <si>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</si>
  <si>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</si>
  <si>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</si>
  <si>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</si>
  <si>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</si>
  <si>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</si>
  <si>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</si>
  <si>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</si>
  <si>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</si>
  <si>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</si>
  <si>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</si>
  <si>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</si>
  <si>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</si>
  <si>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</si>
  <si>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</si>
  <si>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</si>
  <si>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</si>
  <si>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</si>
  <si>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</si>
  <si>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</si>
  <si>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</si>
  <si>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</si>
  <si>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</si>
  <si>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</si>
  <si>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</si>
  <si>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</si>
  <si>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</si>
  <si>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</si>
  <si>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</si>
  <si>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</si>
  <si>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</si>
  <si>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</si>
  <si>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</si>
  <si>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</si>
  <si>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</si>
  <si>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</si>
  <si>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</si>
  <si>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</si>
  <si>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</si>
  <si>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</si>
  <si>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</si>
  <si>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</si>
  <si>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</si>
  <si>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</si>
  <si>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</si>
  <si>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</si>
  <si>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</si>
  <si>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</si>
  <si>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</si>
  <si>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</si>
  <si>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</si>
  <si>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</si>
  <si>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</si>
  <si>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</si>
  <si>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</si>
  <si>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</si>
  <si>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</si>
  <si>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</si>
  <si>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</si>
  <si>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</si>
  <si>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</si>
  <si>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</si>
  <si>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</si>
  <si>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</si>
  <si>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</si>
  <si>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</si>
  <si>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</si>
  <si>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</si>
  <si>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</si>
  <si>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</si>
  <si>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</si>
  <si>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</si>
  <si>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</si>
  <si>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</si>
  <si>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</si>
  <si>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</si>
  <si>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</si>
  <si>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</si>
  <si>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</si>
  <si>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</si>
  <si>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</si>
  <si>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</si>
  <si>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</si>
  <si>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</si>
  <si>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</si>
  <si>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</si>
  <si>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</si>
  <si>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</si>
  <si>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</si>
  <si>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</si>
  <si>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</si>
  <si>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</si>
  <si>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</si>
  <si>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</si>
  <si>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</si>
  <si>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</si>
  <si>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</si>
  <si>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</si>
  <si>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</si>
  <si>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</si>
  <si>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</si>
  <si>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</si>
  <si>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</si>
  <si>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</si>
  <si>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</si>
  <si>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</si>
  <si>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</si>
  <si>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</si>
  <si>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</si>
  <si>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</si>
  <si>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</si>
  <si>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</si>
  <si>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</si>
  <si>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</si>
  <si>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</si>
  <si>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</si>
  <si>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</si>
  <si>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</si>
  <si>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</si>
  <si>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</si>
  <si>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</si>
  <si>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</si>
  <si>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</si>
  <si>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</si>
  <si>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</si>
  <si>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</si>
  <si>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</si>
  <si>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</si>
  <si>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</si>
  <si>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</si>
  <si>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</si>
  <si>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</si>
  <si>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</si>
  <si>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</si>
  <si>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</si>
  <si>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</si>
  <si>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</si>
  <si>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</si>
  <si>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</si>
  <si>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</si>
  <si>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</si>
  <si>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</si>
  <si>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</si>
  <si>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</si>
  <si>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</si>
  <si>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</si>
  <si>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</si>
  <si>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</si>
  <si>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</si>
  <si>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</si>
  <si>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</si>
  <si>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</si>
  <si>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</si>
  <si>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</si>
  <si>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</si>
  <si>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</si>
  <si>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</si>
  <si>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</si>
  <si>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</si>
  <si>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</si>
  <si>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</si>
  <si>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</si>
  <si>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</si>
  <si>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</si>
  <si>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</si>
  <si>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</si>
  <si>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</si>
  <si>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</si>
  <si>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</si>
  <si>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</si>
  <si>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</si>
  <si>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</si>
  <si>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</si>
  <si>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</si>
  <si>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</si>
  <si>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</si>
  <si>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</si>
  <si>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</si>
  <si>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</si>
  <si>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</si>
  <si>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</si>
  <si>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</si>
  <si>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</si>
  <si>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</si>
  <si>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</si>
  <si>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</si>
  <si>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</si>
  <si>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</si>
  <si>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</si>
  <si>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</si>
  <si>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</si>
  <si>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</si>
  <si>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</si>
  <si>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</si>
  <si>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</si>
  <si>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</si>
  <si>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</si>
  <si>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</si>
  <si>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</si>
  <si>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</si>
  <si>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</si>
  <si>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</si>
  <si>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</si>
  <si>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</si>
  <si>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</si>
  <si>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</si>
  <si>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</si>
  <si>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</si>
  <si>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</si>
  <si>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</si>
  <si>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</si>
  <si>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</si>
  <si>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</si>
  <si>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</si>
  <si>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</si>
  <si>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</si>
  <si>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</si>
  <si>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</si>
  <si>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</si>
  <si>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</si>
  <si>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</si>
  <si>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</si>
  <si>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</si>
  <si>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</si>
  <si>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</si>
  <si>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</si>
  <si>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</si>
  <si>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</si>
  <si>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</si>
  <si>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</si>
  <si>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</si>
  <si>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</si>
  <si>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</si>
  <si>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</si>
  <si>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</si>
  <si>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</si>
  <si>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</si>
  <si>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</si>
  <si>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</si>
  <si>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</si>
  <si>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</si>
  <si>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</si>
  <si>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</si>
  <si>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</si>
  <si>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</si>
  <si>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</si>
  <si>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</si>
  <si>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</si>
  <si>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</si>
  <si>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</si>
  <si>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</si>
  <si>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</si>
  <si>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</si>
  <si>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</si>
  <si>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</si>
  <si>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</si>
  <si>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</si>
  <si>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</si>
  <si>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</si>
  <si>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</si>
  <si>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</si>
  <si>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</si>
  <si>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</si>
  <si>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</si>
  <si>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</si>
  <si>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</si>
  <si>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</si>
  <si>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</si>
  <si>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</si>
  <si>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</si>
  <si>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</si>
  <si>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</si>
  <si>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</si>
  <si>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</si>
  <si>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</si>
  <si>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</si>
  <si>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</si>
  <si>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</si>
  <si>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</si>
  <si>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</si>
  <si>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</si>
  <si>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</si>
  <si>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</si>
  <si>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</si>
  <si>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</si>
  <si>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</si>
  <si>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</si>
  <si>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</si>
  <si>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</si>
  <si>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</si>
  <si>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</si>
  <si>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</si>
  <si>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</si>
  <si>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</si>
  <si>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</si>
  <si>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</si>
  <si>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</si>
  <si>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</si>
  <si>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</si>
  <si>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</si>
  <si>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</si>
  <si>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</si>
  <si>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</si>
  <si>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</si>
  <si>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</si>
  <si>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</si>
  <si>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</si>
  <si>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</si>
  <si>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</si>
  <si>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</si>
  <si>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</si>
  <si>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</si>
  <si>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</si>
  <si>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</si>
  <si>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</si>
  <si>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</si>
  <si>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</si>
  <si>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</si>
  <si>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</si>
  <si>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</si>
  <si>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</si>
  <si>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</si>
  <si>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</si>
  <si>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</si>
  <si>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</si>
  <si>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</si>
  <si>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</si>
  <si>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</si>
  <si>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</si>
  <si>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</si>
  <si>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</si>
  <si>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</si>
  <si>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</si>
  <si>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</si>
  <si>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</si>
  <si>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</si>
  <si>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</si>
  <si>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</si>
  <si>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</si>
  <si>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</si>
  <si>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</si>
  <si>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</si>
  <si>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</si>
  <si>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</si>
  <si>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</si>
  <si>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</si>
  <si>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</si>
  <si>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</si>
  <si>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</si>
  <si>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</si>
  <si>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</si>
  <si>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</si>
  <si>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</si>
  <si>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</si>
  <si>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</si>
  <si>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</si>
  <si>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</si>
  <si>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</si>
  <si>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</si>
  <si>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</si>
  <si>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</si>
  <si>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</si>
  <si>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</si>
  <si>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</si>
  <si>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</si>
  <si>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</si>
  <si>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</si>
  <si>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</si>
  <si>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</si>
  <si>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</si>
  <si>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</si>
  <si>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</si>
  <si>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</si>
  <si>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</si>
  <si>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</si>
  <si>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</si>
  <si>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</si>
  <si>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</si>
  <si>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</si>
  <si>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</si>
  <si>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</si>
  <si>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</si>
  <si>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</si>
  <si>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</si>
  <si>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</si>
  <si>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</si>
  <si>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</si>
  <si>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</si>
  <si>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</si>
  <si>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</si>
  <si>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</si>
  <si>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</si>
  <si>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</si>
  <si>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</si>
  <si>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</si>
  <si>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</si>
  <si>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</si>
  <si>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</si>
  <si>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</si>
  <si>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</si>
  <si>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</si>
  <si>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</si>
  <si>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</si>
  <si>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</si>
  <si>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</si>
  <si>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</si>
  <si>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</si>
  <si>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</si>
  <si>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</si>
  <si>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</si>
  <si>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</si>
  <si>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</si>
  <si>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</si>
  <si>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</si>
  <si>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</si>
  <si>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</si>
  <si>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</si>
  <si>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</si>
  <si>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</si>
  <si>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</si>
  <si>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</si>
  <si>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</si>
  <si>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</si>
  <si>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</si>
  <si>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</si>
  <si>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</si>
  <si>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</si>
  <si>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</si>
  <si>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</si>
  <si>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</si>
  <si>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</si>
  <si>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</si>
  <si>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</si>
  <si>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</si>
  <si>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</si>
  <si>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</si>
  <si>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</si>
  <si>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</si>
  <si>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</si>
  <si>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</si>
  <si>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</si>
  <si>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</si>
  <si>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</si>
  <si>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</si>
  <si>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</si>
  <si>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</si>
  <si>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</si>
  <si>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</si>
  <si>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</si>
  <si>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</si>
  <si>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</si>
  <si>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</si>
  <si>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</si>
  <si>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</si>
  <si>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</si>
  <si>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</si>
  <si>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</si>
  <si>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</si>
  <si>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</si>
  <si>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</si>
  <si>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</si>
  <si>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</si>
  <si>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</si>
  <si>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</si>
  <si>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</si>
  <si>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</si>
  <si>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</si>
  <si>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</si>
  <si>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</si>
  <si>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</si>
  <si>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</si>
  <si>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</si>
  <si>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</si>
  <si>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</si>
  <si>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</si>
  <si>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</si>
  <si>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</si>
  <si>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</si>
  <si>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</si>
  <si>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</si>
  <si>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</si>
  <si>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</si>
  <si>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</si>
  <si>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</si>
  <si>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</si>
  <si>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</si>
  <si>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</si>
  <si>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</si>
  <si>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</si>
  <si>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</si>
  <si>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</si>
  <si>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</si>
  <si>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</si>
  <si>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</si>
  <si>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</si>
  <si>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</si>
  <si>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</si>
  <si>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</si>
  <si>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</si>
  <si>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</si>
  <si>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</si>
  <si>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</si>
  <si>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</si>
  <si>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</si>
  <si>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</si>
  <si>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</si>
  <si>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</si>
  <si>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</si>
  <si>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</si>
  <si>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</si>
  <si>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</si>
  <si>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</si>
  <si>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</si>
  <si>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</si>
  <si>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</si>
  <si>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</si>
  <si>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</si>
  <si>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</si>
  <si>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</si>
  <si>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</si>
  <si>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</si>
  <si>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</si>
  <si>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</si>
  <si>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</si>
  <si>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</si>
  <si>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</si>
  <si>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</si>
  <si>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</si>
  <si>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</si>
  <si>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</si>
  <si>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</si>
  <si>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</si>
  <si>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</si>
  <si>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</si>
  <si>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</si>
  <si>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</si>
  <si>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</si>
  <si>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</si>
  <si>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</si>
  <si>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</si>
  <si>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</si>
  <si>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</si>
  <si>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</si>
  <si>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</si>
  <si>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</si>
  <si>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</si>
  <si>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</si>
  <si>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</si>
  <si>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</si>
  <si>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</si>
  <si>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</si>
  <si>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</si>
  <si>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</si>
  <si>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</si>
  <si>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</si>
  <si>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</si>
  <si>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</si>
  <si>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</si>
  <si>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</si>
  <si>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</si>
  <si>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</si>
  <si>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</si>
  <si>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</si>
  <si>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</si>
  <si>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</si>
  <si>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</si>
  <si>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</si>
  <si>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</si>
  <si>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</si>
  <si>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</si>
  <si>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</si>
  <si>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</si>
  <si>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</si>
  <si>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</si>
  <si>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</si>
  <si>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</si>
  <si>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</si>
  <si>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</si>
  <si>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</si>
  <si>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</si>
  <si>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</si>
  <si>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</si>
  <si>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</si>
  <si>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</si>
  <si>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</si>
  <si>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</si>
  <si>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</si>
  <si>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</si>
  <si>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</si>
  <si>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</si>
  <si>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</si>
  <si>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</si>
  <si>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</si>
  <si>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</si>
  <si>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</si>
  <si>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</si>
  <si>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</si>
  <si>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</si>
  <si>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</si>
  <si>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</si>
  <si>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</si>
  <si>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</si>
  <si>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</si>
  <si>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</si>
  <si>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</si>
  <si>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</si>
  <si>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</si>
  <si>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</si>
  <si>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</si>
  <si>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</si>
  <si>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</si>
  <si>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</si>
  <si>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</si>
  <si>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</si>
  <si>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</si>
  <si>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</si>
  <si>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</si>
  <si>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</si>
  <si>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</si>
  <si>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</si>
  <si>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</si>
  <si>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</si>
  <si>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</si>
  <si>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</si>
  <si>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</si>
  <si>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</si>
  <si>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</si>
  <si>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</si>
  <si>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</si>
  <si>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</si>
  <si>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</si>
  <si>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</si>
  <si>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</si>
  <si>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</si>
  <si>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</si>
  <si>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</si>
  <si>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</si>
  <si>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</si>
  <si>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</si>
  <si>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</si>
  <si>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</si>
  <si>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</si>
  <si>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</si>
  <si>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</si>
  <si>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</si>
  <si>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</si>
  <si>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</si>
  <si>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</si>
  <si>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</si>
  <si>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</si>
  <si>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</si>
  <si>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</si>
  <si>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</si>
  <si>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</si>
  <si>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</si>
  <si>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</si>
  <si>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</si>
  <si>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</si>
  <si>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</si>
  <si>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</si>
  <si>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</si>
  <si>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</si>
  <si>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</si>
  <si>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</si>
  <si>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</si>
  <si>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</si>
  <si>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</si>
  <si>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</si>
  <si>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</si>
  <si>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</si>
  <si>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</si>
  <si>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</si>
  <si>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</si>
  <si>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</si>
  <si>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</si>
  <si>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</si>
  <si>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</si>
  <si>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</si>
  <si>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</si>
  <si>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</si>
  <si>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</si>
  <si>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</si>
  <si>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</si>
  <si>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</si>
  <si>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</si>
  <si>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</si>
  <si>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</si>
  <si>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</si>
  <si>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</si>
  <si>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</si>
  <si>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</si>
  <si>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</si>
  <si>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</si>
  <si>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</si>
  <si>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</si>
  <si>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</si>
  <si>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</si>
  <si>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</si>
  <si>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</si>
  <si>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</si>
  <si>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</si>
  <si>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</si>
  <si>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</si>
  <si>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</si>
  <si>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</si>
  <si>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</si>
  <si>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</si>
  <si>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</si>
  <si>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</si>
  <si>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</si>
  <si>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</si>
  <si>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</si>
  <si>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</si>
  <si>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</si>
  <si>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</si>
  <si>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</si>
  <si>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</si>
  <si>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</si>
  <si>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</si>
  <si>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</si>
  <si>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</si>
  <si>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</si>
  <si>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</si>
  <si>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</si>
  <si>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</si>
  <si>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</si>
  <si>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</si>
  <si>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</si>
  <si>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</si>
  <si>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</si>
  <si>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</si>
  <si>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</si>
  <si>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</si>
  <si>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</si>
  <si>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</si>
  <si>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</si>
  <si>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</si>
  <si>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</si>
  <si>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</si>
  <si>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</si>
  <si>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</si>
  <si>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</si>
  <si>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</si>
  <si>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</si>
  <si>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</si>
  <si>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</si>
  <si>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</si>
  <si>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</si>
  <si>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</si>
  <si>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</si>
  <si>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</si>
  <si>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</si>
  <si>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</si>
  <si>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</si>
  <si>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</si>
  <si>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</si>
  <si>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</si>
  <si>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</si>
  <si>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</si>
  <si>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</si>
  <si>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</si>
  <si>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</si>
  <si>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</si>
  <si>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</si>
  <si>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</si>
  <si>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</si>
  <si>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</si>
  <si>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</si>
  <si>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</si>
  <si>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</si>
  <si>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</si>
  <si>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</si>
  <si>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</si>
  <si>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</si>
  <si>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</si>
  <si>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</si>
  <si>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</si>
  <si>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</si>
  <si>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</si>
  <si>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</si>
  <si>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</si>
  <si>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</si>
  <si>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</si>
  <si>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</si>
  <si>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</si>
  <si>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</si>
  <si>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</si>
  <si>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</si>
  <si>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</si>
  <si>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</si>
  <si>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</si>
  <si>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</si>
  <si>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</si>
  <si>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</si>
  <si>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</si>
  <si>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</si>
  <si>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</si>
  <si>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</si>
  <si>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</si>
  <si>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</si>
  <si>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</si>
  <si>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</si>
  <si>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</si>
  <si>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</si>
  <si>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</si>
  <si>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</si>
  <si>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</si>
  <si>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</si>
  <si>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</si>
  <si>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</si>
  <si>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</si>
  <si>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</si>
  <si>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</si>
  <si>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</si>
  <si>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</si>
  <si>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</si>
  <si>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</si>
  <si>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</si>
  <si>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</si>
  <si>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</si>
  <si>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</si>
  <si>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</si>
  <si>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</si>
  <si>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</si>
  <si>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</si>
  <si>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</si>
  <si>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</si>
  <si>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</si>
  <si>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</si>
  <si>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</si>
  <si>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</si>
  <si>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</si>
  <si>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</si>
  <si>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</si>
  <si>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</si>
  <si>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</si>
  <si>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</si>
  <si>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</si>
  <si>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</si>
  <si>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</si>
  <si>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</si>
  <si>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</si>
  <si>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</si>
  <si>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</si>
  <si>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</si>
  <si>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</si>
  <si>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</si>
  <si>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</si>
  <si>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</si>
  <si>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</si>
  <si>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</si>
  <si>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</si>
  <si>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</si>
  <si>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</si>
  <si>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</si>
  <si>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</si>
  <si>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</si>
  <si>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</si>
  <si>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</si>
  <si>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</si>
  <si>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</si>
  <si>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</si>
  <si>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</si>
  <si>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</si>
  <si>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</si>
  <si>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</si>
  <si>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</si>
  <si>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</si>
  <si>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</si>
  <si>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</si>
  <si>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</si>
  <si>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</si>
  <si>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</si>
  <si>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</si>
  <si>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</si>
  <si>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</si>
  <si>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</si>
  <si>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</si>
  <si>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</si>
  <si>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</si>
  <si>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</si>
  <si>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</si>
  <si>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</si>
  <si>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</si>
  <si>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</si>
  <si>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</si>
  <si>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</si>
  <si>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</si>
  <si>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</si>
  <si>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</si>
  <si>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</si>
  <si>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</si>
  <si>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</si>
  <si>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</si>
  <si>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</si>
  <si>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</si>
  <si>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</si>
  <si>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</si>
  <si>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</si>
  <si>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</si>
  <si>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</si>
  <si>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</si>
  <si>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</si>
  <si>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</si>
  <si>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</si>
  <si>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</si>
  <si>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</si>
  <si>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</si>
  <si>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</si>
  <si>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</si>
  <si>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</si>
  <si>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</si>
  <si>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</si>
  <si>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</si>
  <si>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</si>
  <si>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</si>
  <si>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</si>
  <si>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</si>
  <si>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</si>
  <si>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</si>
  <si>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</si>
  <si>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</si>
  <si>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</si>
  <si>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</si>
  <si>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</si>
  <si>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</si>
  <si>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</si>
  <si>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</si>
  <si>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</si>
  <si>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</si>
  <si>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</si>
  <si>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</si>
  <si>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</si>
  <si>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</si>
  <si>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</si>
  <si>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</si>
  <si>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</si>
  <si>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</si>
  <si>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</si>
  <si>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</si>
  <si>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</si>
  <si>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</si>
  <si>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</si>
  <si>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</si>
  <si>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</si>
  <si>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</si>
  <si>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</si>
  <si>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</si>
  <si>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</si>
  <si>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</si>
  <si>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</si>
  <si>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</si>
  <si>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</si>
  <si>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</si>
  <si>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</si>
  <si>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</si>
  <si>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</si>
  <si>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</si>
  <si>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</si>
  <si>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</si>
  <si>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</si>
  <si>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</si>
  <si>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</si>
  <si>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</si>
  <si>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</si>
  <si>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</si>
  <si>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</si>
  <si>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</si>
  <si>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</si>
  <si>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</si>
  <si>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</si>
  <si>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</si>
  <si>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</si>
  <si>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</si>
  <si>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</si>
  <si>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</si>
  <si>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</si>
  <si>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</si>
  <si>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</si>
  <si>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</si>
  <si>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</si>
  <si>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</si>
  <si>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</si>
  <si>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</si>
  <si>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</si>
  <si>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</si>
  <si>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</si>
  <si>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</si>
  <si>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</si>
  <si>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</si>
  <si>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</si>
  <si>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</si>
  <si>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</si>
  <si>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</si>
  <si>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</si>
  <si>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</si>
  <si>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</si>
  <si>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</si>
  <si>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</si>
  <si>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</si>
  <si>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</si>
  <si>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</si>
  <si>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</si>
  <si>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</si>
  <si>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</si>
  <si>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</si>
  <si>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</si>
  <si>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</si>
  <si>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</si>
  <si>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</si>
  <si>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</si>
  <si>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</si>
  <si>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</si>
  <si>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</si>
  <si>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</si>
  <si>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</si>
  <si>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</si>
  <si>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</si>
  <si>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</si>
  <si>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</si>
  <si>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</si>
  <si>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</si>
  <si>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</si>
  <si>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</si>
  <si>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</si>
  <si>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</si>
  <si>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</si>
  <si>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</si>
  <si>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</si>
  <si>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</si>
  <si>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</si>
  <si>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</si>
  <si>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</si>
  <si>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</si>
  <si>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</si>
  <si>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</si>
  <si>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</si>
  <si>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</si>
  <si>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</si>
  <si>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</si>
  <si>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</si>
  <si>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</si>
  <si>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</si>
  <si>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</si>
  <si>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</si>
  <si>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</si>
  <si>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</si>
  <si>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</si>
  <si>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</si>
  <si>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</si>
  <si>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</si>
  <si>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</si>
  <si>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</si>
  <si>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</si>
  <si>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</si>
  <si>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</si>
  <si>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</si>
  <si>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</si>
  <si>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</si>
  <si>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</si>
  <si>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</si>
  <si>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</si>
  <si>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</si>
  <si>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</si>
  <si>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</si>
  <si>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</si>
  <si>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</si>
  <si>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</si>
  <si>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</si>
  <si>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</si>
  <si>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</si>
  <si>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</si>
  <si>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</si>
  <si>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</si>
  <si>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</si>
  <si>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</si>
  <si>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</si>
  <si>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</si>
  <si>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</si>
  <si>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</si>
  <si>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</si>
  <si>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</si>
  <si>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</si>
  <si>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</si>
  <si>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</si>
  <si>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</si>
  <si>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</si>
  <si>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</si>
  <si>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</si>
  <si>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</si>
  <si>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</si>
  <si>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</si>
  <si>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</si>
  <si>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</si>
  <si>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</si>
  <si>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</si>
  <si>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</si>
  <si>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</si>
  <si>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</si>
  <si>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</si>
  <si>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</si>
  <si>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</si>
  <si>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</si>
  <si>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</si>
  <si>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</si>
  <si>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</si>
  <si>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</si>
  <si>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</si>
  <si>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</si>
  <si>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</si>
  <si>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</si>
  <si>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</si>
  <si>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</si>
  <si>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</si>
  <si>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</si>
  <si>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</si>
  <si>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</si>
  <si>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</si>
  <si>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</si>
  <si>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</si>
  <si>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</si>
  <si>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</si>
  <si>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</si>
  <si>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</si>
  <si>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</si>
  <si>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</si>
  <si>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</si>
  <si>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</si>
  <si>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</si>
  <si>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</si>
  <si>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</si>
  <si>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</si>
  <si>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</si>
  <si>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</si>
  <si>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</si>
  <si>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</si>
  <si>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</si>
  <si>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</si>
  <si>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</si>
  <si>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</si>
  <si>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</si>
  <si>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</si>
  <si>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</si>
  <si>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</si>
  <si>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</si>
  <si>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</si>
  <si>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</si>
  <si>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</si>
  <si>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</si>
  <si>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</si>
  <si>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</si>
  <si>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</si>
  <si>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</si>
  <si>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</si>
  <si>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</si>
  <si>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</si>
  <si>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</si>
  <si>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</si>
  <si>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</si>
  <si>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</si>
  <si>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</si>
  <si>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</si>
  <si>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</si>
  <si>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</si>
  <si>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</si>
  <si>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</si>
  <si>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</si>
  <si>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</si>
  <si>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</si>
  <si>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</si>
  <si>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</si>
  <si>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</si>
  <si>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</si>
  <si>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</si>
  <si>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</si>
  <si>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</si>
  <si>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</si>
  <si>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</si>
  <si>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</si>
  <si>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</si>
  <si>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</si>
  <si>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</si>
  <si>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</si>
  <si>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</si>
  <si>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</si>
  <si>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</si>
  <si>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</si>
  <si>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</si>
  <si>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</si>
  <si>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</si>
  <si>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</si>
  <si>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</si>
  <si>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</si>
  <si>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</si>
  <si>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</si>
  <si>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</si>
  <si>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</si>
  <si>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</si>
  <si>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</si>
  <si>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</si>
  <si>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</si>
  <si>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</si>
  <si>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</si>
  <si>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</si>
  <si>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</si>
  <si>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</si>
  <si>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</si>
  <si>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</si>
  <si>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</si>
  <si>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</si>
  <si>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</si>
  <si>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</si>
  <si>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</si>
  <si>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</si>
  <si>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</si>
  <si>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</si>
  <si>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</si>
  <si>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</si>
  <si>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</si>
  <si>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</si>
  <si>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</si>
  <si>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</si>
  <si>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</si>
  <si>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</si>
  <si>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</si>
  <si>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</si>
  <si>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</si>
  <si>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</si>
  <si>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</si>
  <si>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</si>
  <si>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</si>
  <si>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</si>
  <si>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</si>
  <si>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</si>
  <si>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</si>
  <si>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</si>
  <si>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</si>
  <si>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</si>
  <si>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</si>
  <si>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</si>
  <si>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</si>
  <si>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</si>
  <si>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</si>
  <si>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</si>
  <si>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</si>
  <si>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</si>
  <si>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</si>
  <si>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</si>
  <si>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</si>
  <si>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</si>
  <si>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</si>
  <si>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</si>
  <si>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</si>
  <si>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</si>
  <si>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</si>
  <si>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</si>
  <si>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</si>
  <si>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</si>
  <si>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</si>
  <si>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</si>
  <si>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</si>
  <si>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</si>
  <si>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</si>
  <si>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</si>
  <si>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</si>
  <si>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</si>
  <si>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</si>
  <si>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</si>
  <si>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</si>
  <si>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</si>
  <si>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</si>
  <si>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</si>
  <si>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</si>
  <si>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</si>
  <si>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</si>
  <si>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</si>
  <si>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</si>
  <si>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</si>
  <si>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</si>
  <si>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</si>
  <si>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</si>
  <si>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</si>
  <si>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</si>
  <si>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</si>
  <si>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</si>
  <si>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</si>
  <si>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</si>
  <si>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</si>
  <si>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</si>
  <si>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</si>
  <si>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</si>
  <si>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</si>
  <si>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</si>
  <si>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</si>
  <si>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</si>
  <si>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</si>
  <si>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</si>
  <si>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</si>
  <si>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</si>
  <si>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</si>
  <si>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</si>
  <si>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</si>
  <si>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</si>
  <si>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</si>
  <si>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</si>
  <si>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</si>
  <si>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</si>
  <si>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</si>
  <si>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</si>
  <si>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</si>
  <si>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</si>
  <si>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</si>
  <si>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</si>
  <si>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</si>
  <si>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</si>
  <si>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</si>
  <si>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</si>
  <si>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</si>
  <si>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</si>
  <si>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</si>
  <si>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</si>
  <si>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</si>
  <si>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</si>
  <si>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</si>
  <si>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</si>
  <si>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</si>
  <si>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</si>
  <si>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</si>
  <si>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</si>
  <si>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</si>
  <si>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</si>
  <si>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</si>
  <si>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</si>
  <si>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</si>
  <si>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</si>
  <si>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</si>
  <si>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</si>
  <si>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</si>
  <si>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</si>
  <si>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</si>
  <si>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</si>
  <si>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</si>
  <si>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</si>
  <si>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</si>
  <si>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</si>
  <si>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</si>
  <si>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</si>
  <si>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</si>
  <si>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</si>
  <si>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</si>
  <si>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</si>
  <si>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</si>
  <si>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</si>
  <si>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</si>
  <si>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</si>
  <si>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</si>
  <si>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</si>
  <si>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</si>
  <si>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</si>
  <si>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</si>
  <si>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</si>
  <si>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</si>
  <si>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</si>
  <si>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</si>
  <si>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</si>
  <si>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</si>
  <si>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</si>
  <si>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</si>
  <si>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</si>
  <si>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</si>
  <si>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</si>
  <si>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</si>
  <si>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</si>
  <si>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</si>
  <si>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</si>
  <si>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</si>
  <si>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</si>
  <si>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</si>
  <si>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</si>
  <si>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</si>
  <si>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</si>
  <si>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</si>
  <si>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</si>
  <si>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</si>
  <si>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</si>
  <si>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</si>
  <si>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</si>
  <si>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</si>
  <si>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</si>
  <si>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</si>
  <si>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</si>
  <si>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</si>
  <si>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</si>
  <si>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</si>
  <si>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</si>
  <si>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</si>
  <si>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</si>
  <si>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</si>
  <si>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</si>
  <si>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</si>
  <si>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</si>
  <si>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</si>
  <si>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</si>
  <si>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</si>
  <si>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</si>
  <si>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</si>
  <si>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</si>
  <si>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</si>
  <si>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</si>
  <si>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</si>
  <si>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</si>
  <si>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</si>
  <si>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</si>
  <si>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</si>
  <si>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</si>
  <si>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</si>
  <si>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</si>
  <si>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</si>
  <si>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</si>
  <si>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</si>
  <si>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</si>
  <si>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</si>
  <si>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</si>
  <si>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</si>
  <si>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</si>
  <si>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</si>
  <si>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</si>
  <si>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</si>
  <si>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</si>
  <si>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</si>
  <si>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</si>
  <si>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</si>
  <si>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</si>
  <si>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</si>
  <si>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</si>
  <si>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</si>
  <si>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</si>
  <si>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</si>
  <si>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</si>
  <si>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</si>
  <si>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</si>
  <si>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</si>
  <si>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</si>
  <si>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</si>
  <si>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</si>
  <si>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</si>
  <si>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</si>
  <si>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</si>
  <si>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</si>
  <si>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</si>
  <si>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</si>
  <si>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</si>
  <si>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</si>
  <si>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</si>
  <si>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</si>
  <si>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</si>
  <si>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</si>
  <si>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</si>
  <si>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</si>
  <si>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</si>
  <si>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</si>
  <si>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</si>
  <si>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</si>
  <si>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</si>
  <si>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</si>
  <si>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</si>
  <si>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</si>
  <si>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</si>
  <si>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</si>
  <si>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</si>
  <si>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</si>
  <si>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</si>
  <si>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</si>
  <si>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</si>
  <si>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</si>
  <si>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</si>
  <si>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</si>
  <si>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</si>
  <si>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</si>
  <si>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</si>
  <si>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</si>
  <si>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</si>
  <si>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</si>
  <si>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</si>
  <si>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</si>
  <si>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</si>
  <si>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</si>
  <si>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</si>
  <si>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</si>
  <si>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</si>
  <si>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</si>
  <si>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</si>
  <si>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</si>
  <si>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</si>
  <si>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</si>
  <si>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</si>
  <si>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</si>
  <si>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</si>
  <si>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</si>
  <si>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</si>
  <si>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</si>
  <si>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</si>
  <si>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</si>
  <si>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</si>
  <si>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</si>
  <si>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</si>
  <si>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</si>
  <si>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</si>
  <si>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</si>
  <si>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</si>
  <si>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</si>
  <si>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</si>
  <si>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</si>
  <si>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</si>
  <si>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</si>
  <si>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</si>
  <si>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</si>
  <si>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</si>
  <si>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</si>
  <si>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</si>
  <si>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</si>
  <si>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</si>
  <si>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</si>
  <si>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</si>
  <si>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</si>
  <si>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</si>
  <si>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</si>
  <si>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</si>
  <si>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</si>
  <si>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</si>
  <si>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</si>
  <si>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</si>
  <si>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</si>
  <si>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</si>
  <si>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</si>
  <si>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</si>
  <si>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</si>
  <si>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</si>
  <si>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</si>
  <si>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</si>
  <si>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</si>
  <si>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</si>
  <si>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</si>
  <si>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</si>
  <si>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</si>
  <si>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</si>
  <si>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</si>
  <si>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</si>
  <si>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</si>
  <si>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</si>
  <si>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</si>
  <si>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</si>
  <si>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</si>
  <si>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</si>
  <si>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</si>
  <si>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</si>
  <si>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</si>
  <si>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</si>
  <si>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</si>
  <si>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</si>
  <si>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</si>
  <si>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</si>
  <si>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</si>
  <si>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</si>
  <si>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</si>
  <si>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</si>
  <si>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</si>
  <si>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</si>
  <si>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</si>
  <si>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</si>
  <si>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</si>
  <si>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</si>
  <si>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</si>
  <si>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</si>
  <si>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</si>
  <si>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</si>
  <si>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</si>
  <si>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</si>
  <si>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</si>
  <si>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</si>
  <si>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</si>
  <si>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</si>
  <si>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</si>
  <si>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</si>
  <si>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</si>
  <si>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</si>
  <si>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</si>
  <si>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</si>
  <si>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</si>
  <si>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</si>
  <si>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</si>
  <si>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</si>
  <si>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</si>
  <si>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</si>
  <si>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</si>
  <si>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</si>
  <si>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</si>
  <si>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</si>
  <si>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</si>
  <si>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</si>
  <si>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</si>
  <si>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</si>
  <si>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</si>
  <si>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</si>
  <si>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</si>
  <si>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</si>
  <si>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</si>
  <si>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</si>
  <si>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</si>
  <si>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</si>
  <si>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</si>
  <si>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</si>
  <si>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</si>
  <si>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</si>
  <si>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</si>
  <si>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</si>
  <si>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</si>
  <si>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</si>
  <si>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</si>
  <si>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</si>
  <si>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</si>
  <si>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</si>
  <si>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</si>
  <si>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</si>
  <si>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</si>
  <si>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</si>
  <si>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</si>
  <si>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</si>
  <si>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</si>
  <si>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</si>
  <si>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</si>
  <si>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</si>
  <si>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</si>
  <si>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</si>
  <si>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</si>
  <si>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</si>
  <si>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</si>
  <si>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</si>
  <si>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</si>
  <si>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</si>
  <si>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</si>
  <si>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</si>
  <si>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</si>
  <si>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</si>
  <si>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</si>
  <si>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</si>
  <si>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</si>
  <si>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</si>
  <si>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</si>
  <si>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</si>
  <si>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</si>
  <si>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</si>
  <si>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</si>
  <si>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</si>
  <si>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</si>
  <si>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</si>
  <si>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</si>
  <si>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</si>
  <si>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</si>
  <si>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</si>
  <si>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</si>
  <si>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</si>
  <si>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</si>
  <si>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</si>
  <si>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</si>
  <si>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</si>
  <si>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</si>
  <si>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</si>
  <si>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</si>
  <si>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</si>
  <si>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</si>
  <si>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</si>
  <si>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</si>
  <si>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</si>
  <si>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</si>
  <si>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</si>
  <si>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</si>
  <si>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</si>
  <si>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</si>
  <si>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</si>
  <si>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</si>
  <si>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</si>
  <si>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</si>
  <si>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</si>
  <si>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</si>
  <si>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</si>
  <si>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</si>
  <si>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</si>
  <si>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</si>
  <si>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</si>
  <si>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</si>
  <si>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</si>
  <si>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</si>
  <si>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</si>
  <si>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</si>
  <si>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</si>
  <si>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</si>
  <si>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</si>
  <si>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</si>
  <si>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</si>
  <si>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</si>
  <si>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</si>
  <si>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</si>
  <si>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</si>
  <si>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</si>
  <si>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</si>
  <si>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</si>
  <si>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</si>
  <si>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</si>
  <si>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</si>
  <si>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</si>
  <si>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</si>
  <si>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</si>
  <si>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</si>
  <si>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</si>
  <si>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</si>
  <si>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</si>
  <si>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</si>
  <si>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</si>
  <si>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</si>
  <si>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</si>
  <si>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</si>
  <si>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</si>
  <si>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</si>
  <si>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</si>
  <si>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</si>
  <si>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</si>
  <si>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</si>
  <si>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</si>
  <si>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</si>
  <si>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</si>
  <si>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</si>
  <si>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</si>
  <si>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</si>
  <si>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</si>
  <si>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</si>
  <si>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</si>
  <si>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</si>
  <si>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</si>
  <si>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</si>
  <si>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</si>
  <si>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</si>
  <si>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</si>
  <si>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</si>
  <si>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</si>
  <si>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</si>
  <si>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</si>
  <si>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</si>
  <si>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</si>
  <si>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</si>
  <si>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</si>
  <si>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</si>
  <si>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</si>
  <si>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</si>
  <si>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</si>
  <si>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</si>
  <si>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</si>
  <si>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</si>
  <si>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</si>
  <si>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</si>
  <si>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</si>
  <si>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</si>
  <si>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</si>
  <si>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</si>
  <si>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</si>
  <si>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</si>
  <si>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</si>
  <si>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</si>
  <si>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</si>
  <si>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</si>
  <si>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</si>
  <si>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</si>
  <si>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</si>
  <si>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</si>
  <si>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</si>
  <si>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</si>
  <si>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</si>
  <si>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</si>
  <si>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</si>
  <si>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</si>
  <si>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</si>
  <si>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</si>
  <si>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</si>
  <si>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</si>
  <si>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</si>
  <si>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</si>
  <si>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</si>
  <si>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</si>
  <si>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</si>
  <si>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</si>
  <si>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</si>
  <si>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</si>
  <si>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</si>
  <si>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</si>
  <si>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</si>
  <si>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</si>
  <si>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</si>
  <si>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</si>
  <si>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</si>
  <si>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</si>
  <si>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</si>
  <si>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</si>
  <si>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</si>
  <si>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</si>
  <si>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</si>
  <si>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</si>
  <si>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</si>
  <si>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</si>
  <si>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</si>
  <si>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</si>
  <si>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</si>
  <si>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</si>
  <si>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</si>
  <si>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</si>
  <si>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</si>
  <si>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</si>
  <si>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</si>
  <si>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</si>
  <si>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</si>
  <si>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</si>
  <si>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</si>
  <si>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</si>
  <si>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</si>
  <si>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</si>
  <si>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</si>
  <si>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</si>
  <si>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</si>
  <si>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</si>
  <si>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</si>
  <si>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</si>
  <si>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</si>
  <si>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</si>
  <si>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</si>
  <si>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</si>
  <si>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</si>
  <si>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</si>
  <si>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</si>
  <si>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</si>
  <si>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</si>
  <si>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</si>
  <si>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</si>
  <si>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</si>
  <si>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</si>
  <si>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</si>
  <si>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</si>
  <si>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</si>
  <si>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</si>
  <si>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</si>
  <si>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</si>
  <si>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</si>
  <si>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</si>
  <si>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</si>
  <si>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</si>
  <si>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</si>
  <si>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</si>
  <si>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</si>
  <si>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</si>
  <si>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</si>
  <si>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</si>
  <si>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</si>
  <si>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</si>
  <si>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</si>
  <si>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</si>
  <si>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</si>
  <si>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</si>
  <si>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</si>
  <si>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</si>
  <si>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</si>
  <si>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</si>
  <si>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</si>
  <si>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</si>
  <si>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</si>
  <si>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</si>
  <si>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</si>
  <si>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</si>
  <si>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</si>
  <si>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</si>
  <si>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</si>
  <si>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</si>
  <si>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</si>
  <si>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</si>
  <si>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</si>
  <si>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</si>
  <si>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</si>
  <si>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</si>
  <si>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</si>
  <si>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</si>
  <si>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</si>
  <si>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</si>
  <si>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</si>
  <si>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</si>
  <si>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</si>
  <si>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</si>
  <si>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</si>
  <si>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</si>
  <si>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</si>
  <si>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</si>
  <si>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</si>
  <si>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</si>
  <si>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</si>
  <si>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</si>
  <si>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</si>
  <si>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</si>
  <si>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</si>
  <si>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</si>
  <si>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</si>
  <si>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</si>
  <si>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</si>
  <si>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</si>
  <si>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</si>
  <si>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</si>
  <si>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</si>
  <si>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</si>
  <si>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</si>
  <si>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</si>
  <si>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</si>
  <si>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</si>
  <si>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</si>
  <si>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</si>
  <si>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</si>
  <si>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</si>
  <si>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</si>
  <si>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</si>
  <si>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</si>
  <si>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</si>
  <si>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</si>
  <si>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</si>
  <si>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</si>
  <si>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</si>
  <si>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</si>
  <si>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</si>
  <si>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</si>
  <si>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</si>
  <si>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</si>
  <si>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</si>
  <si>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</si>
  <si>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</si>
  <si>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</si>
  <si>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</si>
  <si>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</si>
  <si>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</si>
  <si>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</si>
  <si>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</si>
  <si>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</si>
  <si>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</si>
  <si>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</si>
  <si>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</si>
  <si>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</si>
  <si>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</si>
  <si>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</si>
  <si>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</si>
  <si>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</si>
  <si>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</si>
  <si>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</si>
  <si>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</si>
  <si>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</si>
  <si>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</si>
  <si>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</si>
  <si>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</si>
  <si>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</si>
  <si>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</si>
  <si>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</si>
  <si>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</si>
  <si>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</si>
  <si>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</si>
  <si>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</si>
  <si>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</si>
  <si>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</si>
  <si>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</si>
  <si>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</si>
  <si>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</si>
  <si>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</si>
  <si>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</si>
  <si>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</si>
  <si>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</si>
  <si>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</si>
  <si>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</si>
  <si>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</si>
  <si>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</si>
  <si>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</si>
  <si>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</si>
  <si>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</si>
  <si>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</si>
  <si>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</si>
  <si>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</si>
  <si>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</si>
  <si>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</si>
  <si>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</si>
  <si>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</si>
  <si>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</si>
  <si>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</si>
  <si>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</si>
  <si>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</si>
  <si>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</si>
  <si>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</si>
  <si>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</si>
  <si>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</si>
  <si>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</si>
  <si>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</si>
  <si>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</si>
  <si>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</si>
  <si>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</si>
  <si>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</si>
  <si>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</si>
  <si>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</si>
  <si>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</si>
  <si>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</si>
  <si>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</si>
  <si>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</si>
  <si>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</si>
  <si>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</si>
  <si>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</si>
  <si>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</si>
  <si>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</si>
  <si>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</si>
  <si>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</si>
  <si>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</si>
  <si>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</si>
  <si>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</si>
  <si>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</si>
  <si>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</si>
  <si>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</si>
  <si>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</si>
  <si>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</si>
  <si>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</si>
  <si>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</si>
  <si>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</si>
  <si>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</si>
  <si>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</si>
  <si>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</si>
  <si>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</si>
  <si>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</si>
  <si>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</si>
  <si>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</si>
  <si>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</si>
  <si>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</si>
  <si>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</si>
  <si>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</si>
  <si>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</si>
  <si>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</si>
  <si>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</si>
  <si>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</si>
  <si>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</si>
  <si>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</si>
  <si>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</si>
  <si>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</si>
  <si>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</si>
  <si>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</si>
  <si>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</si>
  <si>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</si>
  <si>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</si>
  <si>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</si>
  <si>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</si>
  <si>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</si>
  <si>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</si>
  <si>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</si>
  <si>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</si>
  <si>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</si>
  <si>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</si>
  <si>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</si>
  <si>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</si>
  <si>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</si>
  <si>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</si>
  <si>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</si>
  <si>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</si>
  <si>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</si>
  <si>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</si>
  <si>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</si>
  <si>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</si>
  <si>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</si>
  <si>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</si>
  <si>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</si>
  <si>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</si>
  <si>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</si>
  <si>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</si>
  <si>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</si>
  <si>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</si>
  <si>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</si>
  <si>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</si>
  <si>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</si>
  <si>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</si>
  <si>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</si>
  <si>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</si>
  <si>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</si>
  <si>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</si>
  <si>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</si>
  <si>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</si>
  <si>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</si>
  <si>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</si>
  <si>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</si>
  <si>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</si>
  <si>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</si>
  <si>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</si>
  <si>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</si>
  <si>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</si>
  <si>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</si>
  <si>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</si>
  <si>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</si>
  <si>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</si>
  <si>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</si>
  <si>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</si>
  <si>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</si>
  <si>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</si>
  <si>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</si>
  <si>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</si>
  <si>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</si>
  <si>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</si>
  <si>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</si>
  <si>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</si>
  <si>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</si>
  <si>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</si>
  <si>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</si>
  <si>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</si>
  <si>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</si>
  <si>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</si>
  <si>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</si>
  <si>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</si>
  <si>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</si>
  <si>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</si>
  <si>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</si>
  <si>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</si>
  <si>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</si>
  <si>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</si>
  <si>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</si>
  <si>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</si>
  <si>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</si>
  <si>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</si>
  <si>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</si>
  <si>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</si>
  <si>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</si>
  <si>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</si>
  <si>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</si>
  <si>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</si>
  <si>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</si>
  <si>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</si>
  <si>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</si>
  <si>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</si>
  <si>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</si>
  <si>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</si>
  <si>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</si>
  <si>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</si>
  <si>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</si>
  <si>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</si>
  <si>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</si>
  <si>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</si>
  <si>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</si>
  <si>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</si>
  <si>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</si>
  <si>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</si>
  <si>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</si>
  <si>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</si>
  <si>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</si>
  <si>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</si>
  <si>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</si>
  <si>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</si>
  <si>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</si>
  <si>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</si>
  <si>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</si>
  <si>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</si>
  <si>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</si>
  <si>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</si>
  <si>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</si>
  <si>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</si>
  <si>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</si>
  <si>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</si>
  <si>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</si>
  <si>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</si>
  <si>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</si>
  <si>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</si>
  <si>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</si>
  <si>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</si>
  <si>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</si>
  <si>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</si>
  <si>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</si>
  <si>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</si>
  <si>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</si>
  <si>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</si>
  <si>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</si>
  <si>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</si>
  <si>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</si>
  <si>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</si>
  <si>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</si>
  <si>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</si>
  <si>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</si>
  <si>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</si>
  <si>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</si>
  <si>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</si>
  <si>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</si>
  <si>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</si>
  <si>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</si>
  <si>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</si>
  <si>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</si>
  <si>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</si>
  <si>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</si>
  <si>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</si>
  <si>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</si>
  <si>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</si>
  <si>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</si>
  <si>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</si>
  <si>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</si>
  <si>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</si>
  <si>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</si>
  <si>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</si>
  <si>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</si>
  <si>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</si>
  <si>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</si>
  <si>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</si>
  <si>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</si>
  <si>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</si>
  <si>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</si>
  <si>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</si>
  <si>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</si>
  <si>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</si>
  <si>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</si>
  <si>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</si>
  <si>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</si>
  <si>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</si>
  <si>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</si>
  <si>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</si>
  <si>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</si>
  <si>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</si>
  <si>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</si>
  <si>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</si>
  <si>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</si>
  <si>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</si>
  <si>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</si>
  <si>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</si>
  <si>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</si>
  <si>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</si>
  <si>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</si>
  <si>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</si>
  <si>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</si>
  <si>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</si>
  <si>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</si>
  <si>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</si>
  <si>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</si>
  <si>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</si>
  <si>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</si>
  <si>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</si>
  <si>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</si>
  <si>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</si>
  <si>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</si>
  <si>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</si>
  <si>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</si>
  <si>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</si>
  <si>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</si>
  <si>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</si>
  <si>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</si>
  <si>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</si>
  <si>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</si>
  <si>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</si>
  <si>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</si>
  <si>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</si>
  <si>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</si>
  <si>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</si>
  <si>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</si>
  <si>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</si>
  <si>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</si>
  <si>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</si>
  <si>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</si>
  <si>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</si>
  <si>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</si>
  <si>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</si>
  <si>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</si>
  <si>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</si>
  <si>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</si>
  <si>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</si>
  <si>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</si>
  <si>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</si>
  <si>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</si>
  <si>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</si>
  <si>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</si>
  <si>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</si>
  <si>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</si>
  <si>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</si>
  <si>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</si>
  <si>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</si>
  <si>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</si>
  <si>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</si>
  <si>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</si>
  <si>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</si>
  <si>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</si>
  <si>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</si>
  <si>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</si>
  <si>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</si>
  <si>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</si>
  <si>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</si>
  <si>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</si>
  <si>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</si>
  <si>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</si>
  <si>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</si>
  <si>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</si>
  <si>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</si>
  <si>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</si>
  <si>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</si>
  <si>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</si>
  <si>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</si>
  <si>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</si>
  <si>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</si>
  <si>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</si>
  <si>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</si>
  <si>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</si>
  <si>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</si>
  <si>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</si>
  <si>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</si>
  <si>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</si>
  <si>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</si>
  <si>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</si>
  <si>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</si>
  <si>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</si>
  <si>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</si>
  <si>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</si>
  <si>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</si>
  <si>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</si>
  <si>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</si>
  <si>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</si>
  <si>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</si>
  <si>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</si>
  <si>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</si>
  <si>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</si>
  <si>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</si>
  <si>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</si>
  <si>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</si>
  <si>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</si>
  <si>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</si>
  <si>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</si>
  <si>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</si>
  <si>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</si>
  <si>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</si>
  <si>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</si>
  <si>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</si>
  <si>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</si>
  <si>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</si>
  <si>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</si>
  <si>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</si>
  <si>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</si>
  <si>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</si>
  <si>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</si>
  <si>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</si>
  <si>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</si>
  <si>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</si>
  <si>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</si>
  <si>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</si>
  <si>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</si>
  <si>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</si>
  <si>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</si>
  <si>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</si>
  <si>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</si>
  <si>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</si>
  <si>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</si>
  <si>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</si>
  <si>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</si>
  <si>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</si>
  <si>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</si>
  <si>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</si>
  <si>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</si>
  <si>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</si>
  <si>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</si>
  <si>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</si>
  <si>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</si>
  <si>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</si>
  <si>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</si>
  <si>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</si>
  <si>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</si>
  <si>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</si>
  <si>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</si>
  <si>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</si>
  <si>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</si>
  <si>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</si>
  <si>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</si>
  <si>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</si>
  <si>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</si>
  <si>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</si>
  <si>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</si>
  <si>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</si>
  <si>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</si>
  <si>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</si>
  <si>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</si>
  <si>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</si>
  <si>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</si>
  <si>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</si>
  <si>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</si>
  <si>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</si>
  <si>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</si>
  <si>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</si>
  <si>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</si>
  <si>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</si>
  <si>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</si>
  <si>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</si>
  <si>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</si>
  <si>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</si>
  <si>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</si>
  <si>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</si>
  <si>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</si>
  <si>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</si>
  <si>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</si>
  <si>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</si>
  <si>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</si>
  <si>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</si>
  <si>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</si>
  <si>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</si>
  <si>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</si>
  <si>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</si>
  <si>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</si>
  <si>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</si>
  <si>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</si>
  <si>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</si>
  <si>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</si>
  <si>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</si>
  <si>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</si>
  <si>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</si>
  <si>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</si>
  <si>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</si>
  <si>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</si>
  <si>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</si>
  <si>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</si>
  <si>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</si>
  <si>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</si>
  <si>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</si>
  <si>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</si>
  <si>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</si>
  <si>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</si>
  <si>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</si>
  <si>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</si>
  <si>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</si>
  <si>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</si>
  <si>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</si>
  <si>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</si>
  <si>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</si>
  <si>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</si>
  <si>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</si>
  <si>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</si>
  <si>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</si>
  <si>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</si>
  <si>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</si>
  <si>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</si>
  <si>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</si>
  <si>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</si>
  <si>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</si>
  <si>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</si>
  <si>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</si>
  <si>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</si>
  <si>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</si>
  <si>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</si>
  <si>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</si>
  <si>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</si>
  <si>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</si>
  <si>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</si>
  <si>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</si>
  <si>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</si>
  <si>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</si>
  <si>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</si>
  <si>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</si>
  <si>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</si>
  <si>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</si>
  <si>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</si>
  <si>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</si>
  <si>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</si>
  <si>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</si>
  <si>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</si>
  <si>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</si>
  <si>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</si>
  <si>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</si>
  <si>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</si>
  <si>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</si>
  <si>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</si>
  <si>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</si>
  <si>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</si>
  <si>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</si>
  <si>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</si>
  <si>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</si>
  <si>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</si>
  <si>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</si>
  <si>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</si>
  <si>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</si>
  <si>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</si>
  <si>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</si>
  <si>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</si>
  <si>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</si>
  <si>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</si>
  <si>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</si>
  <si>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</si>
  <si>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</si>
  <si>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</si>
  <si>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</si>
  <si>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</si>
  <si>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</si>
  <si>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</si>
  <si>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</si>
  <si>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</si>
  <si>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</si>
  <si>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</si>
  <si>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</si>
  <si>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</si>
  <si>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</si>
  <si>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</si>
  <si>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</si>
  <si>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</si>
  <si>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</si>
  <si>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</si>
  <si>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</si>
  <si>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</si>
  <si>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</si>
  <si>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</si>
  <si>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</si>
  <si>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</si>
  <si>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</si>
  <si>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</si>
  <si>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</si>
  <si>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</si>
  <si>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</si>
  <si>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</si>
  <si>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</si>
  <si>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</si>
  <si>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</si>
  <si>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</si>
  <si>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</si>
  <si>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</si>
  <si>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</si>
  <si>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</si>
  <si>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</si>
  <si>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</si>
  <si>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</si>
  <si>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</si>
  <si>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</si>
  <si>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</si>
  <si>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</si>
  <si>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</si>
  <si>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</si>
  <si>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</si>
  <si>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</si>
  <si>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</si>
  <si>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</si>
  <si>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</si>
  <si>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</si>
  <si>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</si>
  <si>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</si>
  <si>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</si>
  <si>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</si>
  <si>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</si>
  <si>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</si>
  <si>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</si>
  <si>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</si>
  <si>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</si>
  <si>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</si>
  <si>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</si>
  <si>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</si>
  <si>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</si>
  <si>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</si>
  <si>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</si>
  <si>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</si>
  <si>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</si>
  <si>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</si>
  <si>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</si>
  <si>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</si>
  <si>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</si>
  <si>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</si>
  <si>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</si>
  <si>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</si>
  <si>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</si>
  <si>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</si>
  <si>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</si>
  <si>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</si>
  <si>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</si>
  <si>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</si>
  <si>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</si>
  <si>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</si>
  <si>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</si>
  <si>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</si>
  <si>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</si>
  <si>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</si>
  <si>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</si>
  <si>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</si>
  <si>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</si>
  <si>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</si>
  <si>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</si>
  <si>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</si>
  <si>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</si>
  <si>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</si>
  <si>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</si>
  <si>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</si>
  <si>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</si>
  <si>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</si>
  <si>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</si>
  <si>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</si>
  <si>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</si>
  <si>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</si>
  <si>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</si>
  <si>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</si>
  <si>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</si>
  <si>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</si>
  <si>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</si>
  <si>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</si>
  <si>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</si>
  <si>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</si>
  <si>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</si>
  <si>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</si>
  <si>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</si>
  <si>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</si>
  <si>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</si>
  <si>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</si>
  <si>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</si>
  <si>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</si>
  <si>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</si>
  <si>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</si>
  <si>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</si>
  <si>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</si>
  <si>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</si>
  <si>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</si>
  <si>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</si>
  <si>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</si>
  <si>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</si>
  <si>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</si>
  <si>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</si>
  <si>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</si>
  <si>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</si>
  <si>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</si>
  <si>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</si>
  <si>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</si>
  <si>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</si>
  <si>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</si>
  <si>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</si>
  <si>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</si>
  <si>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</si>
  <si>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</si>
  <si>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</si>
  <si>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</si>
  <si>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</si>
  <si>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</si>
  <si>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</si>
  <si>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</si>
  <si>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</si>
  <si>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</si>
  <si>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</si>
  <si>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</si>
  <si>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</si>
  <si>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</si>
  <si>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</si>
  <si>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</si>
  <si>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</si>
  <si>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</si>
  <si>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</si>
  <si>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</si>
  <si>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</si>
  <si>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</si>
  <si>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</si>
  <si>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</si>
  <si>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</si>
  <si>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</si>
  <si>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</si>
  <si>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</si>
  <si>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</si>
  <si>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</si>
  <si>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</si>
  <si>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</si>
  <si>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</si>
  <si>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</si>
  <si>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</si>
  <si>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</si>
  <si>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</si>
  <si>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</si>
  <si>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</si>
  <si>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</si>
  <si>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</si>
  <si>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</si>
  <si>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</si>
  <si>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</si>
  <si>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</si>
  <si>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</si>
  <si>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</si>
  <si>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</si>
  <si>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</si>
  <si>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</si>
  <si>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</si>
  <si>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</si>
  <si>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</si>
  <si>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</si>
  <si>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</si>
  <si>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</si>
  <si>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</si>
  <si>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</si>
  <si>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</si>
  <si>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</si>
  <si>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</si>
  <si>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</si>
  <si>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</si>
  <si>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</si>
  <si>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</si>
  <si>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</si>
  <si>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</si>
  <si>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</si>
  <si>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</si>
  <si>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</si>
  <si>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</si>
  <si>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</si>
  <si>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</si>
  <si>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</si>
  <si>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</si>
  <si>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</si>
  <si>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</si>
  <si>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</si>
  <si>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</si>
  <si>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</si>
  <si>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</si>
  <si>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</si>
  <si>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</si>
  <si>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</si>
  <si>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</si>
  <si>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</si>
  <si>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</si>
  <si>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</si>
  <si>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</si>
  <si>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</si>
  <si>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</si>
  <si>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</si>
  <si>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</si>
  <si>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</si>
  <si>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</si>
  <si>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</si>
  <si>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</si>
  <si>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</si>
  <si>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</si>
  <si>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</si>
  <si>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</si>
  <si>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</si>
  <si>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</si>
  <si>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</si>
  <si>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</si>
  <si>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</si>
  <si>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</si>
  <si>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</si>
  <si>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</si>
  <si>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</si>
  <si>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</si>
  <si>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</si>
  <si>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</si>
  <si>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</si>
  <si>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</si>
  <si>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</si>
  <si>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</si>
  <si>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</si>
  <si>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</si>
  <si>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</si>
  <si>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</si>
  <si>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</si>
  <si>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</si>
  <si>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</si>
  <si>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</si>
  <si>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</si>
  <si>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</si>
  <si>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</si>
  <si>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</si>
  <si>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</si>
  <si>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</si>
  <si>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</si>
  <si>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</si>
  <si>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</si>
  <si>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</si>
  <si>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</si>
  <si>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</si>
  <si>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</si>
  <si>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</si>
  <si>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</si>
  <si>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</si>
  <si>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</si>
  <si>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</si>
  <si>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</si>
  <si>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</si>
  <si>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</si>
  <si>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</si>
  <si>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</si>
  <si>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</si>
  <si>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</si>
  <si>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</si>
  <si>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</si>
  <si>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</si>
  <si>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</si>
  <si>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</si>
  <si>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</si>
  <si>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</si>
  <si>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</si>
  <si>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</si>
  <si>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</si>
  <si>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</si>
  <si>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</si>
  <si>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</si>
  <si>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</si>
  <si>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</si>
  <si>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</si>
  <si>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</si>
  <si>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</si>
  <si>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</si>
  <si>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</si>
  <si>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</si>
  <si>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</si>
  <si>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</si>
  <si>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</si>
  <si>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</si>
  <si>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</si>
  <si>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</si>
  <si>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</si>
  <si>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</si>
  <si>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</si>
  <si>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</si>
  <si>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</si>
  <si>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</si>
  <si>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</si>
  <si>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</si>
  <si>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</si>
  <si>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</si>
  <si>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</si>
  <si>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</si>
  <si>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</si>
  <si>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</si>
  <si>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</si>
  <si>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</si>
  <si>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</si>
  <si>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</si>
  <si>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</si>
  <si>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</si>
  <si>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</si>
  <si>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</si>
  <si>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</si>
  <si>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</si>
  <si>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</si>
  <si>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</si>
  <si>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</si>
  <si>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</si>
  <si>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</si>
  <si>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</si>
  <si>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</si>
  <si>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</si>
  <si>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</si>
  <si>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</si>
  <si>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</si>
  <si>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</si>
  <si>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</si>
  <si>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</si>
  <si>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</si>
  <si>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</si>
  <si>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</si>
  <si>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</si>
  <si>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</si>
  <si>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</si>
  <si>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</si>
  <si>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</si>
  <si>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</si>
  <si>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</si>
  <si>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</si>
  <si>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</si>
  <si>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</si>
  <si>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</si>
  <si>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</si>
  <si>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</si>
  <si>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</si>
  <si>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</si>
  <si>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</si>
  <si>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</si>
  <si>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</si>
  <si>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</si>
  <si>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</si>
  <si>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</si>
  <si>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</si>
  <si>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</si>
  <si>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</si>
  <si>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</si>
  <si>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</si>
  <si>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</si>
  <si>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</si>
  <si>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</si>
  <si>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</si>
  <si>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</si>
  <si>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</si>
  <si>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</si>
  <si>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</si>
  <si>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</si>
  <si>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</si>
  <si>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</si>
  <si>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</si>
  <si>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</si>
  <si>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</si>
  <si>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</si>
  <si>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</si>
  <si>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</si>
  <si>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</si>
  <si>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</si>
  <si>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</si>
  <si>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</si>
  <si>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</si>
  <si>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</si>
  <si>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</si>
  <si>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</si>
  <si>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</si>
  <si>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</si>
  <si>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</si>
  <si>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</si>
  <si>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</si>
  <si>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</si>
  <si>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</si>
  <si>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</si>
  <si>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</si>
  <si>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</si>
  <si>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</si>
  <si>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</si>
  <si>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</si>
  <si>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</si>
  <si>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</si>
  <si>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</si>
  <si>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</si>
  <si>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</si>
  <si>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</si>
  <si>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</si>
  <si>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</si>
  <si>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</si>
  <si>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</si>
  <si>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</si>
  <si>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</si>
  <si>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</si>
  <si>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</si>
  <si>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</si>
  <si>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</si>
  <si>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</si>
  <si>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</si>
  <si>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</si>
  <si>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</si>
  <si>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</si>
  <si>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</si>
  <si>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</si>
  <si>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</si>
  <si>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</si>
  <si>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</si>
  <si>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</si>
  <si>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</si>
  <si>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</si>
  <si>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</si>
  <si>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</si>
  <si>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</si>
  <si>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</si>
  <si>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</si>
  <si>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</si>
  <si>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</si>
  <si>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</si>
  <si>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</si>
  <si>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</si>
  <si>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</si>
  <si>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</si>
  <si>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</si>
  <si>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</si>
  <si>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</si>
  <si>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</si>
  <si>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</si>
  <si>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</si>
  <si>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</si>
  <si>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</si>
  <si>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</si>
  <si>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</si>
  <si>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</si>
  <si>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</si>
  <si>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</si>
  <si>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</si>
  <si>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</si>
  <si>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</si>
  <si>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</si>
  <si>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</si>
  <si>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</si>
  <si>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</si>
  <si>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</si>
  <si>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</si>
  <si>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</si>
  <si>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</si>
  <si>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</si>
  <si>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</si>
  <si>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</si>
  <si>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</si>
  <si>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</si>
  <si>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</si>
  <si>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</si>
  <si>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</si>
  <si>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</si>
  <si>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</si>
  <si>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</si>
  <si>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</si>
  <si>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</si>
  <si>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</si>
  <si>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</si>
  <si>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</si>
  <si>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</si>
  <si>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</si>
  <si>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</si>
  <si>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</si>
  <si>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</si>
  <si>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</si>
  <si>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</si>
  <si>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</si>
  <si>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</si>
  <si>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</si>
  <si>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</si>
  <si>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</si>
  <si>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</si>
  <si>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</si>
  <si>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</si>
  <si>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</si>
  <si>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</si>
  <si>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</si>
  <si>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</si>
  <si>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</si>
  <si>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</si>
  <si>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</si>
  <si>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</si>
  <si>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</si>
  <si>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</si>
  <si>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</si>
  <si>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</si>
  <si>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</si>
  <si>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</si>
  <si>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</si>
  <si>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</si>
  <si>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</si>
  <si>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</si>
  <si>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</si>
  <si>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</si>
  <si>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</si>
  <si>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</si>
  <si>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</si>
  <si>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</si>
  <si>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</si>
  <si>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</si>
  <si>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</si>
  <si>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</si>
  <si>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</si>
  <si>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</si>
  <si>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</si>
  <si>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</si>
  <si>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</si>
  <si>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</si>
  <si>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</si>
  <si>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</si>
  <si>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</si>
  <si>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</si>
  <si>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</si>
  <si>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</si>
  <si>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</si>
  <si>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</si>
  <si>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</si>
  <si>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</si>
  <si>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</si>
  <si>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</si>
  <si>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</si>
  <si>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</si>
  <si>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</si>
  <si>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</si>
  <si>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</si>
  <si>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</si>
  <si>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</si>
  <si>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</si>
  <si>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</si>
  <si>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</si>
  <si>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</si>
  <si>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</si>
  <si>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</si>
  <si>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</si>
  <si>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</si>
  <si>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</si>
  <si>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</si>
  <si>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</si>
  <si>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</si>
  <si>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</si>
  <si>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</si>
  <si>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</si>
  <si>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</si>
  <si>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</si>
  <si>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</si>
  <si>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</si>
  <si>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</si>
  <si>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</si>
  <si>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</si>
  <si>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</si>
  <si>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</si>
  <si>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</si>
  <si>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</si>
  <si>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</si>
  <si>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</si>
  <si>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</si>
  <si>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</si>
  <si>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</si>
  <si>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</si>
  <si>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</si>
  <si>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</si>
  <si>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</si>
  <si>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</si>
  <si>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</si>
  <si>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</si>
  <si>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</si>
  <si>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</si>
  <si>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</si>
  <si>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</si>
  <si>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</si>
  <si>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</si>
  <si>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</si>
  <si>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</si>
  <si>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</si>
  <si>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</si>
  <si>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</si>
  <si>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</si>
  <si>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</si>
  <si>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</si>
  <si>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</si>
  <si>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</si>
  <si>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</si>
  <si>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</si>
  <si>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</si>
  <si>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</si>
  <si>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</si>
  <si>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</si>
  <si>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</si>
  <si>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</si>
  <si>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</si>
  <si>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</si>
  <si>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</si>
  <si>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</si>
  <si>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</si>
  <si>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</si>
  <si>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</si>
  <si>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</si>
  <si>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</si>
  <si>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</si>
  <si>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</si>
  <si>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</si>
  <si>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</si>
  <si>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</si>
  <si>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</si>
  <si>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</si>
  <si>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</si>
  <si>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</si>
  <si>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</si>
  <si>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</si>
  <si>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</si>
  <si>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</si>
  <si>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</si>
  <si>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</si>
  <si>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</si>
  <si>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</si>
  <si>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</si>
  <si>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</si>
  <si>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</si>
  <si>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</si>
  <si>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</si>
  <si>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</si>
  <si>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</si>
  <si>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</si>
  <si>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</si>
  <si>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</si>
  <si>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</si>
  <si>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</si>
  <si>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</si>
  <si>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</si>
  <si>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</si>
  <si>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</si>
  <si>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</si>
  <si>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</si>
  <si>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</si>
  <si>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</si>
  <si>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</si>
  <si>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</si>
  <si>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</si>
  <si>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</si>
  <si>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</si>
  <si>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</si>
  <si>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</si>
  <si>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</si>
  <si>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</si>
  <si>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</si>
  <si>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</si>
  <si>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</si>
  <si>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</si>
  <si>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</si>
  <si>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</si>
  <si>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</si>
  <si>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</si>
  <si>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</si>
  <si>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</si>
  <si>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</si>
  <si>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</si>
  <si>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</si>
  <si>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</si>
  <si>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</si>
  <si>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</si>
  <si>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</si>
  <si>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</si>
  <si>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</si>
  <si>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</si>
  <si>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</si>
  <si>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</si>
  <si>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</si>
  <si>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</si>
  <si>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</si>
  <si>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</si>
  <si>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</si>
  <si>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</si>
  <si>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</si>
  <si>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</si>
  <si>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</si>
  <si>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</si>
  <si>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</si>
  <si>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</si>
  <si>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</si>
  <si>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</si>
  <si>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</si>
  <si>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</si>
  <si>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</si>
  <si>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</si>
  <si>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</si>
  <si>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</si>
  <si>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</si>
  <si>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</si>
  <si>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</si>
  <si>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</si>
  <si>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</si>
  <si>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</si>
  <si>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</si>
  <si>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</si>
  <si>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</si>
  <si>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</si>
  <si>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</si>
  <si>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</si>
  <si>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</si>
  <si>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</si>
  <si>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</si>
  <si>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</si>
  <si>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</si>
  <si>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</si>
  <si>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</si>
  <si>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</si>
  <si>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</si>
  <si>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</si>
  <si>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</si>
  <si>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</si>
  <si>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</si>
  <si>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</si>
  <si>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</si>
  <si>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</si>
  <si>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</si>
  <si>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</si>
  <si>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</si>
  <si>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</si>
  <si>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</si>
  <si>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</si>
  <si>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</si>
  <si>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</si>
  <si>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</si>
  <si>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</si>
  <si>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</si>
  <si>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</si>
  <si>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</si>
  <si>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</si>
  <si>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</si>
  <si>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</si>
  <si>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</si>
  <si>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</si>
  <si>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</si>
  <si>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</si>
  <si>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</si>
  <si>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</si>
  <si>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</si>
  <si>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</si>
  <si>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</si>
  <si>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</si>
  <si>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</si>
  <si>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</si>
  <si>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</si>
  <si>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</si>
  <si>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</si>
  <si>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</si>
  <si>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</si>
  <si>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</si>
  <si>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</si>
  <si>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</si>
  <si>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</si>
  <si>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</si>
  <si>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</si>
  <si>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</si>
  <si>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</si>
  <si>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</si>
  <si>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</si>
  <si>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</si>
  <si>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</si>
  <si>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</si>
  <si>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</si>
  <si>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</si>
  <si>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</si>
  <si>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</si>
  <si>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</si>
  <si>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</si>
  <si>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</si>
  <si>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</si>
  <si>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</si>
  <si>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</si>
  <si>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</si>
  <si>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</si>
  <si>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</si>
  <si>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</si>
  <si>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</si>
  <si>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</si>
  <si>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</si>
  <si>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</si>
  <si>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</si>
  <si>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</si>
  <si>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</si>
  <si>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</si>
  <si>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</si>
  <si>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</si>
  <si>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</si>
  <si>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</si>
  <si>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</si>
  <si>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</si>
  <si>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</si>
  <si>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</si>
  <si>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</si>
  <si>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</si>
  <si>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</si>
  <si>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</si>
  <si>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</si>
  <si>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</si>
  <si>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</si>
  <si>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</si>
  <si>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</si>
  <si>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</si>
  <si>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</si>
  <si>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</si>
  <si>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</si>
  <si>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</si>
  <si>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</si>
  <si>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</si>
  <si>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</si>
  <si>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</si>
  <si>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</si>
  <si>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</si>
  <si>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</si>
  <si>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</si>
  <si>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</si>
  <si>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</si>
  <si>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</si>
  <si>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</si>
  <si>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</si>
  <si>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</si>
  <si>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</si>
  <si>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</si>
  <si>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</si>
  <si>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</si>
  <si>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</si>
  <si>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</si>
  <si>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</si>
  <si>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</si>
  <si>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</si>
  <si>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</si>
  <si>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</si>
  <si>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</si>
  <si>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</si>
  <si>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</si>
  <si>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</si>
  <si>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</si>
  <si>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</si>
  <si>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</si>
  <si>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</si>
  <si>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</si>
  <si>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</si>
  <si>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</si>
  <si>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</si>
  <si>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</si>
  <si>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</si>
  <si>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</si>
  <si>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</si>
  <si>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</si>
  <si>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</si>
  <si>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</si>
  <si>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</si>
  <si>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</si>
  <si>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</si>
  <si>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</si>
  <si>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</si>
  <si>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</si>
  <si>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</si>
  <si>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</si>
  <si>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</si>
  <si>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</si>
  <si>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</si>
  <si>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</si>
  <si>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</si>
  <si>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</si>
  <si>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</si>
  <si>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</si>
  <si>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</si>
  <si>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</si>
  <si>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</si>
  <si>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</si>
  <si>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</si>
  <si>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</si>
  <si>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</si>
  <si>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</si>
  <si>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</si>
  <si>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</si>
  <si>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</si>
  <si>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</si>
  <si>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</si>
  <si>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</si>
  <si>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</si>
  <si>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</si>
  <si>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</si>
  <si>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</si>
  <si>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</si>
  <si>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</si>
  <si>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</si>
  <si>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</si>
  <si>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</si>
  <si>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</si>
  <si>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</si>
  <si>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</si>
  <si>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</si>
  <si>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</si>
  <si>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</si>
  <si>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</si>
  <si>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</si>
  <si>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</si>
  <si>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</si>
  <si>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</si>
  <si>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</si>
  <si>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</si>
  <si>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</si>
  <si>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</si>
  <si>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</si>
  <si>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</si>
  <si>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</si>
  <si>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</si>
  <si>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</si>
  <si>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</si>
  <si>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</si>
  <si>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</si>
  <si>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</si>
  <si>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</si>
  <si>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</si>
  <si>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</si>
  <si>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</si>
  <si>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</si>
  <si>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</si>
  <si>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</si>
  <si>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</si>
  <si>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</si>
  <si>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</si>
  <si>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</si>
  <si>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</si>
  <si>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</si>
  <si>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</si>
  <si>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</si>
  <si>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</si>
  <si>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</si>
  <si>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</si>
  <si>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</si>
  <si>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</si>
  <si>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</si>
  <si>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</si>
  <si>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</si>
  <si>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</si>
  <si>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</si>
  <si>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</si>
  <si>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</si>
  <si>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</si>
  <si>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</si>
  <si>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</si>
  <si>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</si>
  <si>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</si>
  <si>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</si>
  <si>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</si>
  <si>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</si>
  <si>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</si>
  <si>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</si>
  <si>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</si>
  <si>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</si>
  <si>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</si>
  <si>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</si>
  <si>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</si>
  <si>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</si>
  <si>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</si>
  <si>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</si>
  <si>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</si>
  <si>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</si>
  <si>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</si>
  <si>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</si>
  <si>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</si>
  <si>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</si>
  <si>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</si>
  <si>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</si>
  <si>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</si>
  <si>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</si>
  <si>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</si>
  <si>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</si>
  <si>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</si>
  <si>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</si>
  <si>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</si>
  <si>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</si>
  <si>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</si>
  <si>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</si>
  <si>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</si>
  <si>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</si>
  <si>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</si>
  <si>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</si>
  <si>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</si>
  <si>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</si>
  <si>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</si>
  <si>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</si>
  <si>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</si>
  <si>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</si>
  <si>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</si>
  <si>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</si>
  <si>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</si>
  <si>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</si>
  <si>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</si>
  <si>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</si>
  <si>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</si>
  <si>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</si>
  <si>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</si>
  <si>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</si>
  <si>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</si>
  <si>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</si>
  <si>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</si>
  <si>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</si>
  <si>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</si>
  <si>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</si>
  <si>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</si>
  <si>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</si>
  <si>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</si>
  <si>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</si>
  <si>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</si>
  <si>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</si>
  <si>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</si>
  <si>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</si>
  <si>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</si>
  <si>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</si>
  <si>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</si>
  <si>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</si>
  <si>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</si>
  <si>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</si>
  <si>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</si>
  <si>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</si>
  <si>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</si>
  <si>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</si>
  <si>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</si>
  <si>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</si>
  <si>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</si>
  <si>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</si>
  <si>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</si>
  <si>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</si>
  <si>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</si>
  <si>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</si>
  <si>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</si>
  <si>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</si>
  <si>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</si>
  <si>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</si>
  <si>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</si>
  <si>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</si>
  <si>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</si>
  <si>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</si>
  <si>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</si>
  <si>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</si>
  <si>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</si>
  <si>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</si>
  <si>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</si>
  <si>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</si>
  <si>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</si>
  <si>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</si>
  <si>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</si>
  <si>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</si>
  <si>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</si>
  <si>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</si>
  <si>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</si>
  <si>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</si>
  <si>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</si>
  <si>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</si>
  <si>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</si>
  <si>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</si>
  <si>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</si>
  <si>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</si>
  <si>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</si>
  <si>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</si>
  <si>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</si>
  <si>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</si>
  <si>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</si>
  <si>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</si>
  <si>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</si>
  <si>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</si>
  <si>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</si>
  <si>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</si>
  <si>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</si>
  <si>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</si>
  <si>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</si>
  <si>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</si>
  <si>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</si>
  <si>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</si>
  <si>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</si>
  <si>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</si>
  <si>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</si>
  <si>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</si>
  <si>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</si>
  <si>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</si>
  <si>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</si>
  <si>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</si>
  <si>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</si>
  <si>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</si>
  <si>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</si>
  <si>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</si>
  <si>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</si>
  <si>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</si>
  <si>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</si>
  <si>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</si>
  <si>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</si>
  <si>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</si>
  <si>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</si>
  <si>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</si>
  <si>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</si>
  <si>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</si>
  <si>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</si>
  <si>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</si>
  <si>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</si>
  <si>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</si>
  <si>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</si>
  <si>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</si>
  <si>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</si>
  <si>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</si>
  <si>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</si>
  <si>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</si>
  <si>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</si>
  <si>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</si>
  <si>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</si>
  <si>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</si>
  <si>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</si>
  <si>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</si>
  <si>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</si>
  <si>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</si>
  <si>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</si>
  <si>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</si>
  <si>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</si>
  <si>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</si>
  <si>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</si>
  <si>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</si>
  <si>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</si>
  <si>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</si>
  <si>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</si>
  <si>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</si>
  <si>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</si>
  <si>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</si>
  <si>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</si>
  <si>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</si>
  <si>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</si>
  <si>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</si>
  <si>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</si>
  <si>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</si>
  <si>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</si>
  <si>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</si>
  <si>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</si>
  <si>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</si>
  <si>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</si>
  <si>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</si>
  <si>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</si>
  <si>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</si>
  <si>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</si>
  <si>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</si>
  <si>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</si>
  <si>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</si>
  <si>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</si>
  <si>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</si>
  <si>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</si>
  <si>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</si>
  <si>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</si>
  <si>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</si>
  <si>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</si>
  <si>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</si>
  <si>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</si>
  <si>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</si>
  <si>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</si>
  <si>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</si>
  <si>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</si>
  <si>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</si>
  <si>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</si>
  <si>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</si>
  <si>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</si>
  <si>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</si>
  <si>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</si>
  <si>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</si>
  <si>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</si>
  <si>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</si>
  <si>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</si>
  <si>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</si>
  <si>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</si>
  <si>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</si>
  <si>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</si>
  <si>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</si>
  <si>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</si>
  <si>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</si>
  <si>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</si>
  <si>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</si>
  <si>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</si>
  <si>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</si>
  <si>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</si>
  <si>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</si>
  <si>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</si>
  <si>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</si>
  <si>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</si>
  <si>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</si>
  <si>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</si>
  <si>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</si>
  <si>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</si>
  <si>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</si>
  <si>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</si>
  <si>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</si>
  <si>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</si>
  <si>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</si>
  <si>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</si>
  <si>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</si>
  <si>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</si>
  <si>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</si>
  <si>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</si>
  <si>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</si>
  <si>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</si>
  <si>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</si>
  <si>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</si>
  <si>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</si>
  <si>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</si>
  <si>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</si>
  <si>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</si>
  <si>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</si>
  <si>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</si>
  <si>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</si>
  <si>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</si>
  <si>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</si>
  <si>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</si>
  <si>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</si>
  <si>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</si>
  <si>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</si>
  <si>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</si>
  <si>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</si>
  <si>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</si>
  <si>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</si>
  <si>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</si>
  <si>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</si>
  <si>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</si>
  <si>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</si>
  <si>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</si>
  <si>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</si>
  <si>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</si>
  <si>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</si>
  <si>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</si>
  <si>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</si>
  <si>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</si>
  <si>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</si>
  <si>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</si>
  <si>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</si>
  <si>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</si>
  <si>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</si>
  <si>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</si>
  <si>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</si>
  <si>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</si>
  <si>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</si>
  <si>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</si>
  <si>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</si>
  <si>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</si>
  <si>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</si>
  <si>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</si>
  <si>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</si>
  <si>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</si>
  <si>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</si>
  <si>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</si>
  <si>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</si>
  <si>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</si>
  <si>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</si>
  <si>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</si>
  <si>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</si>
  <si>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</si>
  <si>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</si>
  <si>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</si>
  <si>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</si>
  <si>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</si>
  <si>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</si>
  <si>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</si>
  <si>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</si>
  <si>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</si>
  <si>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</si>
  <si>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</si>
  <si>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</si>
  <si>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</si>
  <si>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</si>
  <si>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</si>
  <si>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</si>
  <si>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</si>
  <si>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</si>
  <si>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</si>
  <si>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</si>
  <si>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</si>
  <si>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</si>
  <si>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</si>
  <si>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</si>
  <si>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</si>
  <si>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</si>
  <si>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</si>
  <si>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</si>
  <si>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</si>
  <si>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</si>
  <si>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</si>
  <si>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</si>
  <si>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</si>
  <si>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</si>
  <si>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</si>
  <si>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</si>
  <si>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</si>
  <si>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</si>
  <si>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</si>
  <si>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</si>
  <si>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</si>
  <si>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</si>
  <si>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</si>
  <si>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</si>
  <si>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</si>
  <si>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</si>
  <si>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</si>
  <si>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</si>
  <si>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</si>
  <si>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</si>
  <si>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</si>
  <si>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</si>
  <si>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</si>
  <si>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</si>
  <si>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</si>
  <si>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</si>
  <si>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</si>
  <si>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</si>
  <si>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</si>
  <si>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</si>
  <si>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</si>
  <si>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</si>
  <si>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</si>
  <si>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</si>
  <si>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</si>
  <si>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</si>
  <si>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</si>
  <si>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</si>
  <si>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</si>
  <si>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</si>
  <si>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</si>
  <si>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</si>
  <si>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</si>
  <si>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</si>
  <si>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</si>
  <si>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</si>
  <si>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</si>
  <si>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</si>
  <si>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</si>
  <si>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</si>
  <si>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</si>
  <si>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</si>
  <si>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</si>
  <si>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</si>
  <si>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</si>
  <si>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</si>
  <si>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</si>
  <si>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</si>
  <si>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</si>
  <si>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</si>
  <si>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</si>
  <si>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</si>
  <si>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</si>
  <si>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</si>
  <si>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</si>
  <si>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</si>
  <si>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</si>
  <si>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</si>
  <si>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</si>
  <si>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</si>
  <si>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</si>
  <si>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</si>
  <si>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</si>
  <si>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</si>
  <si>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</si>
  <si>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</si>
  <si>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</si>
  <si>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</si>
  <si>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</si>
  <si>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</si>
  <si>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</si>
  <si>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</si>
  <si>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</si>
  <si>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</si>
  <si>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</si>
  <si>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</si>
  <si>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</si>
  <si>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</si>
  <si>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</si>
  <si>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</si>
  <si>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</si>
  <si>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</si>
  <si>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</si>
  <si>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</si>
  <si>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</si>
  <si>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</si>
  <si>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</si>
  <si>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</si>
  <si>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</si>
  <si>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</si>
  <si>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</si>
  <si>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</si>
  <si>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</si>
  <si>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</si>
  <si>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</si>
  <si>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</si>
  <si>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</si>
  <si>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</si>
  <si>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</si>
  <si>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</si>
  <si>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</si>
  <si>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</si>
  <si>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</si>
  <si>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</si>
  <si>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</si>
  <si>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</si>
  <si>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</si>
  <si>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</si>
  <si>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</si>
  <si>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</si>
  <si>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</si>
  <si>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</si>
  <si>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</si>
  <si>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</si>
  <si>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</si>
  <si>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</si>
  <si>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</si>
  <si>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</si>
  <si>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</si>
  <si>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</si>
  <si>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</si>
  <si>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</si>
  <si>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</si>
  <si>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</si>
  <si>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</si>
  <si>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</si>
  <si>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</si>
  <si>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</si>
  <si>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</si>
  <si>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</si>
  <si>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</si>
  <si>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</si>
  <si>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</si>
  <si>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</si>
  <si>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</si>
  <si>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</si>
  <si>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</si>
  <si>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</si>
  <si>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</si>
  <si>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</si>
  <si>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</si>
  <si>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</si>
  <si>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</si>
  <si>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</si>
  <si>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</si>
  <si>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</si>
  <si>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</si>
  <si>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</si>
  <si>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</si>
  <si>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</si>
  <si>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</si>
  <si>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</si>
  <si>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</si>
  <si>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</si>
  <si>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</si>
  <si>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</si>
  <si>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</si>
  <si>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</si>
  <si>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</si>
  <si>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</si>
  <si>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</si>
  <si>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</si>
  <si>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</si>
  <si>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</si>
  <si>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</si>
  <si>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</si>
  <si>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</si>
  <si>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</si>
  <si>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</si>
  <si>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</si>
  <si>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</si>
  <si>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</si>
  <si>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</si>
  <si>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</si>
  <si>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</si>
  <si>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</si>
  <si>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</si>
  <si>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</si>
  <si>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</si>
  <si>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</si>
  <si>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</si>
  <si>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</si>
  <si>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</si>
  <si>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</si>
  <si>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</si>
  <si>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</si>
  <si>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</si>
  <si>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</si>
  <si>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</si>
  <si>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</si>
  <si>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</si>
  <si>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</si>
  <si>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</si>
  <si>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</si>
  <si>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</si>
  <si>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</si>
  <si>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</si>
  <si>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</si>
  <si>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</si>
  <si>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</si>
  <si>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</si>
  <si>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</si>
  <si>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</si>
  <si>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</si>
  <si>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</si>
  <si>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</si>
  <si>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</si>
  <si>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</si>
  <si>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</si>
  <si>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</si>
  <si>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</si>
  <si>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</si>
  <si>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</si>
  <si>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</si>
  <si>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</si>
  <si>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</si>
  <si>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</si>
  <si>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</si>
  <si>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</si>
  <si>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</si>
  <si>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</si>
  <si>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</si>
  <si>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</si>
  <si>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</si>
  <si>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</si>
  <si>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</si>
  <si>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</si>
  <si>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</si>
  <si>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</si>
  <si>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</si>
  <si>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</si>
  <si>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</si>
  <si>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</si>
  <si>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</si>
  <si>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</si>
  <si>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</si>
  <si>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</si>
  <si>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</si>
  <si>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</si>
  <si>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</si>
  <si>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</si>
  <si>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</si>
  <si>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</si>
  <si>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</si>
  <si>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</si>
  <si>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</si>
  <si>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</si>
  <si>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</si>
  <si>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</si>
  <si>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</si>
  <si>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</si>
  <si>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</si>
  <si>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</si>
  <si>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</si>
  <si>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</si>
  <si>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</si>
  <si>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</si>
  <si>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</si>
  <si>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</si>
  <si>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</si>
  <si>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</si>
  <si>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</si>
  <si>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</si>
  <si>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</si>
  <si>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</si>
  <si>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</si>
  <si>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</si>
  <si>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</si>
  <si>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</si>
  <si>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</si>
  <si>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</si>
  <si>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</si>
  <si>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</si>
  <si>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</si>
  <si>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</si>
  <si>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</si>
  <si>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</si>
  <si>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</si>
  <si>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</si>
  <si>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</si>
  <si>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</si>
  <si>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</si>
  <si>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</si>
  <si>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</si>
  <si>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</si>
  <si>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</si>
  <si>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</si>
  <si>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</si>
  <si>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</si>
  <si>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</si>
  <si>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</si>
  <si>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</si>
  <si>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</si>
  <si>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</si>
  <si>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</si>
  <si>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</si>
  <si>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</si>
  <si>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</si>
  <si>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</si>
  <si>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</si>
  <si>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</si>
  <si>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</si>
  <si>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</si>
  <si>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</si>
  <si>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</si>
  <si>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</si>
  <si>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</si>
  <si>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</si>
  <si>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</si>
  <si>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</si>
  <si>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</si>
  <si>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</si>
  <si>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</si>
  <si>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</si>
  <si>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</si>
  <si>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</si>
  <si>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</si>
  <si>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</si>
  <si>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</si>
  <si>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</si>
  <si>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</si>
  <si>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</si>
  <si>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</si>
  <si>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</si>
  <si>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</si>
  <si>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</si>
  <si>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</si>
  <si>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</si>
  <si>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</si>
  <si>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</si>
  <si>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</si>
  <si>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</si>
  <si>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</si>
  <si>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</si>
  <si>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</si>
  <si>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</si>
  <si>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</si>
  <si>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</si>
  <si>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</si>
  <si>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</si>
  <si>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</si>
  <si>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</si>
  <si>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</si>
  <si>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</si>
  <si>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</si>
  <si>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</si>
  <si>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</si>
  <si>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</si>
  <si>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</si>
  <si>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</si>
  <si>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</si>
  <si>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</si>
  <si>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</si>
  <si>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</si>
  <si>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</si>
  <si>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</si>
  <si>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</si>
  <si>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</si>
  <si>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</si>
  <si>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</si>
  <si>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</si>
  <si>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</si>
  <si>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</si>
  <si>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</si>
  <si>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</si>
  <si>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</si>
  <si>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</si>
  <si>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</si>
  <si>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</si>
  <si>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</si>
  <si>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</si>
  <si>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</si>
  <si>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</si>
  <si>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</si>
  <si>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</si>
  <si>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</si>
  <si>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</si>
  <si>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</si>
  <si>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</si>
  <si>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</si>
  <si>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</si>
  <si>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</si>
  <si>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</si>
  <si>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</si>
  <si>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</si>
  <si>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</si>
  <si>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</si>
  <si>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</si>
  <si>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</si>
  <si>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</si>
  <si>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</si>
  <si>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</si>
  <si>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</si>
  <si>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</si>
  <si>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</si>
  <si>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</si>
  <si>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</si>
  <si>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</si>
  <si>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</si>
  <si>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</si>
  <si>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</si>
  <si>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</si>
  <si>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</si>
  <si>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</si>
  <si>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</si>
  <si>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</si>
  <si>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</si>
  <si>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</si>
  <si>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</si>
  <si>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</si>
  <si>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</si>
  <si>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</si>
  <si>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</si>
  <si>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</si>
  <si>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</si>
  <si>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</si>
  <si>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</si>
  <si>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</si>
  <si>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</si>
  <si>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</si>
  <si>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</si>
  <si>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</si>
  <si>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</si>
  <si>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</si>
  <si>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</si>
  <si>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</si>
  <si>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</si>
  <si>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</si>
  <si>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</si>
  <si>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</si>
  <si>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</si>
  <si>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</si>
  <si>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</si>
  <si>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</si>
  <si>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</si>
  <si>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</si>
  <si>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</si>
  <si>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</si>
  <si>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</si>
  <si>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</si>
  <si>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</si>
  <si>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</si>
  <si>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</si>
  <si>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</si>
  <si>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</si>
  <si>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</si>
  <si>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</si>
  <si>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</si>
  <si>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</si>
  <si>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</si>
  <si>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</si>
  <si>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</si>
  <si>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</si>
  <si>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</si>
  <si>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</si>
  <si>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</si>
  <si>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</si>
  <si>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</si>
  <si>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</si>
  <si>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</si>
  <si>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</si>
  <si>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</si>
  <si>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</si>
  <si>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</si>
  <si>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</si>
  <si>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</si>
  <si>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</si>
  <si>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</si>
  <si>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</si>
  <si>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</si>
  <si>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</si>
  <si>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</si>
  <si>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</si>
  <si>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</si>
  <si>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</si>
  <si>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</si>
  <si>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</si>
  <si>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</si>
  <si>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</si>
  <si>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</si>
  <si>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</si>
  <si>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</si>
  <si>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</si>
  <si>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</si>
  <si>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</si>
  <si>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</si>
  <si>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</si>
  <si>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</si>
  <si>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</si>
  <si>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</si>
  <si>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</si>
  <si>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</si>
  <si>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</si>
  <si>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</si>
  <si>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</si>
  <si>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</si>
  <si>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</si>
  <si>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</si>
  <si>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</si>
  <si>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</si>
  <si>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</si>
  <si>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</si>
  <si>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</si>
  <si>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</si>
  <si>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</si>
  <si>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</si>
  <si>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</si>
  <si>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</si>
  <si>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</si>
  <si>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</si>
  <si>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</si>
  <si>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</si>
  <si>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</si>
  <si>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</si>
  <si>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</si>
  <si>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</si>
  <si>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</si>
  <si>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</si>
  <si>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</si>
  <si>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</si>
  <si>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</si>
  <si>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</si>
  <si>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</si>
  <si>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</si>
  <si>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</si>
  <si>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</si>
  <si>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</si>
  <si>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</si>
  <si>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</si>
  <si>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</si>
  <si>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</si>
  <si>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</si>
  <si>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</si>
  <si>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</si>
  <si>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</si>
  <si>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</si>
  <si>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</si>
  <si>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</si>
  <si>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</si>
  <si>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</si>
  <si>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</si>
  <si>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</si>
  <si>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</si>
  <si>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</si>
  <si>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</si>
  <si>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</si>
  <si>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</si>
  <si>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</si>
  <si>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</si>
  <si>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</si>
  <si>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</si>
  <si>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</si>
  <si>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</si>
  <si>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</si>
  <si>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</si>
  <si>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</si>
  <si>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</si>
  <si>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</si>
  <si>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</si>
  <si>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</si>
  <si>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</si>
  <si>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</si>
  <si>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</si>
  <si>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</si>
  <si>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</si>
  <si>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</si>
  <si>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</si>
  <si>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</si>
  <si>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</si>
  <si>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</si>
  <si>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</si>
  <si>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</si>
  <si>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</si>
  <si>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</si>
  <si>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</si>
  <si>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</si>
  <si>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</si>
  <si>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</si>
  <si>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</si>
  <si>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</si>
  <si>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</si>
  <si>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</si>
  <si>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</si>
  <si>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</si>
  <si>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</si>
  <si>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</si>
  <si>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</si>
  <si>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</si>
  <si>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</si>
  <si>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</si>
  <si>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</si>
  <si>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</si>
  <si>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</si>
  <si>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</si>
  <si>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</si>
  <si>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</si>
  <si>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</si>
  <si>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</si>
  <si>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</si>
  <si>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</si>
  <si>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</si>
  <si>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</si>
  <si>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</si>
  <si>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</si>
  <si>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</si>
  <si>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</si>
  <si>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</si>
  <si>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</si>
  <si>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</si>
  <si>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</si>
  <si>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</si>
  <si>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</si>
  <si>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</si>
  <si>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</si>
  <si>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</si>
  <si>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</si>
  <si>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</si>
  <si>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</si>
  <si>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</si>
  <si>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</si>
  <si>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</si>
  <si>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</si>
  <si>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</si>
  <si>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</si>
  <si>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</si>
  <si>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</si>
  <si>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</si>
  <si>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</si>
  <si>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</si>
  <si>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</si>
  <si>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</si>
  <si>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</si>
  <si>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</si>
  <si>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</si>
  <si>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</si>
  <si>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</si>
  <si>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</si>
  <si>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</si>
  <si>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</si>
  <si>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</si>
  <si>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</si>
  <si>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</si>
  <si>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</si>
  <si>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</si>
  <si>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</si>
  <si>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</si>
  <si>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</si>
  <si>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</si>
  <si>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</si>
  <si>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</si>
  <si>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</si>
  <si>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</si>
  <si>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</si>
  <si>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</si>
  <si>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</si>
  <si>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</si>
  <si>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</si>
  <si>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</si>
  <si>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</si>
  <si>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</si>
  <si>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</si>
  <si>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</si>
  <si>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</si>
  <si>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</si>
  <si>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</si>
  <si>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</si>
  <si>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</si>
  <si>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</si>
  <si>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</si>
  <si>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</si>
  <si>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</si>
  <si>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</si>
  <si>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</si>
  <si>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</si>
  <si>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</si>
  <si>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</si>
  <si>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</si>
  <si>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</si>
  <si>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</si>
  <si>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</si>
  <si>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</si>
  <si>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</si>
  <si>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</si>
  <si>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</si>
  <si>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</si>
  <si>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</si>
  <si>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</si>
  <si>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</si>
  <si>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</si>
  <si>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</si>
  <si>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</si>
  <si>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</si>
  <si>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</si>
  <si>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</si>
  <si>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</si>
  <si>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</si>
  <si>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</si>
  <si>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</si>
  <si>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</si>
  <si>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</si>
  <si>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</si>
  <si>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</si>
  <si>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</si>
  <si>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</si>
  <si>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</si>
  <si>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</si>
  <si>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</si>
  <si>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</si>
  <si>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</si>
  <si>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</si>
  <si>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</si>
  <si>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</si>
  <si>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</si>
  <si>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</si>
  <si>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</si>
  <si>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</si>
  <si>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</si>
  <si>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</si>
  <si>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</si>
  <si>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</si>
  <si>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</si>
  <si>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</si>
  <si>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</si>
  <si>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</si>
  <si>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</si>
  <si>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</si>
  <si>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</si>
  <si>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</si>
  <si>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</si>
  <si>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</si>
  <si>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</si>
  <si>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</si>
  <si>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</si>
  <si>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</si>
  <si>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</si>
  <si>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</si>
  <si>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</si>
  <si>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</si>
  <si>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</si>
  <si>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</si>
  <si>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</si>
  <si>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</si>
  <si>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</si>
  <si>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</si>
  <si>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</si>
  <si>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</si>
  <si>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</si>
  <si>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</si>
  <si>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</si>
  <si>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</si>
  <si>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</si>
  <si>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</si>
  <si>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</si>
  <si>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</si>
  <si>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</si>
  <si>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</si>
  <si>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</si>
  <si>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</si>
  <si>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</si>
  <si>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</si>
  <si>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</si>
  <si>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</si>
  <si>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</si>
  <si>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</si>
  <si>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</si>
  <si>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</si>
  <si>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</si>
  <si>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</si>
  <si>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</si>
  <si>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</si>
  <si>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</si>
  <si>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</si>
  <si>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</si>
  <si>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</si>
  <si>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</si>
  <si>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</si>
  <si>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</si>
  <si>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</si>
  <si>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</si>
  <si>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</si>
  <si>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</si>
  <si>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</si>
  <si>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</si>
  <si>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</si>
  <si>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</si>
  <si>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</si>
  <si>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</si>
  <si>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</si>
  <si>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</si>
  <si>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</si>
  <si>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</si>
  <si>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</si>
  <si>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</si>
  <si>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</si>
  <si>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</si>
  <si>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</si>
  <si>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</si>
  <si>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</si>
  <si>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</si>
  <si>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</si>
  <si>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</si>
  <si>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</si>
  <si>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</si>
  <si>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</si>
  <si>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</si>
  <si>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</si>
  <si>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</si>
  <si>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</si>
  <si>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</si>
  <si>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</si>
  <si>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</si>
  <si>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</si>
  <si>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</si>
  <si>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</si>
  <si>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</si>
  <si>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</si>
  <si>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</si>
  <si>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</si>
  <si>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</si>
  <si>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</si>
  <si>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</si>
  <si>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</si>
  <si>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</si>
  <si>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</si>
  <si>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</si>
  <si>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</si>
  <si>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</si>
  <si>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</si>
  <si>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</si>
  <si>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</si>
  <si>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</si>
  <si>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</si>
  <si>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</si>
  <si>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</si>
  <si>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</si>
  <si>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</si>
  <si>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</si>
  <si>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</si>
  <si>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</si>
  <si>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</si>
  <si>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</si>
  <si>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</si>
  <si>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</si>
  <si>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</si>
  <si>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</si>
  <si>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</si>
  <si>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</si>
  <si>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</si>
  <si>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</si>
  <si>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</si>
  <si>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</si>
  <si>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</si>
  <si>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</si>
  <si>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</si>
  <si>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</si>
  <si>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</si>
  <si>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</si>
  <si>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</si>
  <si>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</si>
  <si>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</si>
  <si>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</si>
  <si>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</si>
  <si>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</si>
  <si>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</si>
  <si>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</si>
  <si>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</si>
  <si>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</si>
  <si>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</si>
  <si>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</si>
  <si>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</si>
  <si>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</si>
  <si>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</si>
  <si>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</si>
  <si>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</si>
  <si>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</si>
  <si>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</si>
  <si>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</si>
  <si>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</si>
  <si>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</si>
  <si>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</si>
  <si>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</si>
  <si>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</si>
  <si>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</si>
  <si>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</si>
  <si>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</si>
  <si>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</si>
  <si>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</si>
  <si>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</si>
  <si>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</si>
  <si>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</si>
  <si>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</si>
  <si>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</si>
  <si>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</si>
  <si>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</si>
  <si>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</si>
  <si>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</si>
  <si>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</si>
  <si>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</si>
  <si>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</si>
  <si>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</si>
  <si>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</si>
  <si>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</si>
  <si>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</si>
  <si>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</si>
  <si>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</si>
  <si>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</si>
  <si>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</si>
  <si>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</si>
  <si>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</si>
  <si>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</si>
  <si>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</si>
  <si>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</si>
  <si>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</si>
  <si>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</si>
  <si>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</si>
  <si>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</si>
  <si>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</si>
  <si>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</si>
  <si>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</si>
  <si>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</si>
  <si>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</si>
  <si>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</si>
  <si>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</si>
  <si>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</si>
  <si>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</si>
  <si>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</si>
  <si>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</si>
  <si>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</si>
  <si>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</si>
  <si>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</si>
  <si>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</si>
  <si>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</si>
  <si>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</si>
  <si>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</si>
  <si>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</si>
  <si>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</si>
  <si>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</si>
  <si>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</si>
  <si>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</si>
  <si>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</si>
  <si>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</si>
  <si>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</si>
  <si>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</si>
  <si>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</si>
  <si>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</si>
  <si>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</si>
  <si>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</si>
  <si>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</si>
  <si>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</si>
  <si>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</si>
  <si>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</si>
  <si>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</si>
  <si>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</si>
  <si>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</si>
  <si>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</si>
  <si>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</si>
  <si>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</si>
  <si>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</si>
  <si>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</si>
  <si>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</si>
  <si>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</si>
  <si>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</si>
  <si>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</si>
  <si>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</si>
  <si>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</si>
  <si>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</si>
  <si>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</si>
  <si>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</si>
  <si>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</si>
  <si>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</si>
  <si>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</si>
  <si>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</si>
  <si>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</si>
  <si>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</si>
  <si>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</si>
  <si>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</si>
  <si>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</si>
  <si>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</si>
  <si>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</si>
  <si>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</si>
  <si>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</si>
  <si>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</si>
  <si>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</si>
  <si>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</si>
  <si>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</si>
  <si>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</si>
  <si>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</si>
  <si>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</si>
  <si>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</si>
  <si>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</si>
  <si>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</si>
  <si>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</si>
  <si>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</si>
  <si>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</si>
  <si>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</si>
  <si>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</si>
  <si>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</si>
  <si>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</si>
  <si>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</si>
  <si>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</si>
  <si>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</si>
  <si>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</si>
  <si>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</si>
  <si>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</si>
  <si>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</si>
  <si>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</si>
  <si>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</si>
  <si>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</si>
  <si>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</si>
  <si>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</si>
  <si>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</si>
  <si>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</si>
  <si>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</si>
  <si>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</si>
  <si>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</si>
  <si>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</si>
  <si>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</si>
  <si>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</si>
  <si>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</si>
  <si>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</si>
  <si>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</si>
  <si>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</si>
  <si>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</si>
  <si>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</si>
  <si>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</si>
  <si>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</si>
  <si>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</si>
  <si>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</si>
  <si>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</si>
  <si>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</si>
  <si>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</si>
  <si>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</si>
  <si>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</si>
  <si>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</si>
  <si>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</si>
  <si>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</si>
  <si>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</si>
  <si>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</si>
  <si>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</si>
  <si>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</si>
  <si>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</si>
  <si>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</si>
  <si>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</si>
  <si>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</si>
  <si>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</si>
  <si>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</si>
  <si>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</si>
  <si>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</si>
  <si>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</si>
  <si>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</si>
  <si>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</si>
  <si>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</si>
  <si>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</si>
  <si>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</si>
  <si>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</si>
  <si>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</si>
  <si>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</si>
  <si>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</si>
  <si>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</si>
  <si>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</si>
  <si>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</si>
  <si>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</si>
  <si>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</si>
  <si>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</si>
  <si>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</si>
  <si>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</si>
  <si>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</si>
  <si>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</si>
  <si>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</si>
  <si>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</si>
  <si>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</si>
  <si>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</si>
  <si>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</si>
  <si>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</si>
  <si>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</si>
  <si>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</si>
  <si>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</si>
  <si>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</si>
  <si>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</si>
  <si>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</si>
  <si>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</si>
  <si>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</si>
  <si>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</si>
  <si>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</si>
  <si>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</si>
  <si>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</si>
  <si>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</si>
  <si>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</si>
  <si>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</si>
  <si>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</si>
  <si>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</si>
  <si>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</si>
  <si>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</si>
  <si>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</si>
  <si>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</si>
  <si>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</si>
  <si>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</si>
  <si>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</si>
  <si>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</si>
  <si>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</si>
  <si>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</si>
  <si>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</si>
  <si>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</si>
  <si>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</si>
  <si>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</si>
  <si>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</si>
  <si>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</si>
  <si>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</si>
  <si>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</si>
  <si>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</si>
  <si>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</si>
  <si>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</si>
  <si>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</si>
  <si>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</si>
  <si>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</si>
  <si>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</si>
  <si>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</si>
  <si>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</si>
  <si>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</si>
  <si>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</si>
  <si>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</si>
  <si>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</si>
  <si>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</si>
  <si>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</si>
  <si>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</si>
  <si>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</si>
  <si>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</si>
  <si>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</si>
  <si>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</si>
  <si>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</si>
  <si>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</si>
  <si>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</si>
  <si>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</si>
  <si>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</si>
  <si>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</si>
  <si>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</si>
  <si>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</si>
  <si>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</si>
  <si>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</si>
  <si>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</si>
  <si>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</si>
  <si>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</si>
  <si>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</si>
  <si>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</si>
  <si>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</si>
  <si>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</si>
  <si>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</si>
  <si>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</si>
  <si>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</si>
  <si>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</si>
  <si>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</si>
  <si>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</si>
  <si>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</si>
  <si>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</si>
  <si>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</si>
  <si>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</si>
  <si>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</si>
  <si>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</si>
  <si>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</si>
  <si>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</si>
  <si>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</si>
  <si>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</si>
  <si>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</si>
  <si>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</si>
  <si>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</si>
  <si>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</si>
  <si>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</si>
  <si>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</si>
  <si>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</si>
  <si>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</si>
  <si>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</si>
  <si>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</si>
  <si>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</si>
  <si>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</si>
  <si>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</si>
  <si>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</si>
  <si>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</si>
  <si>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</si>
  <si>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</si>
  <si>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</si>
  <si>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</si>
  <si>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</si>
  <si>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</si>
  <si>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</si>
  <si>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</si>
  <si>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</si>
  <si>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</si>
  <si>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</si>
  <si>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</si>
  <si>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</si>
  <si>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</si>
  <si>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</si>
  <si>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</si>
  <si>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</si>
  <si>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</si>
  <si>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</si>
  <si>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</si>
  <si>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</si>
  <si>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</si>
  <si>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</si>
  <si>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</si>
  <si>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</si>
  <si>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</si>
  <si>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</si>
  <si>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</si>
  <si>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</si>
  <si>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</si>
  <si>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</si>
  <si>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</si>
  <si>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</si>
  <si>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</si>
  <si>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</si>
  <si>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</si>
  <si>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</si>
  <si>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</si>
  <si>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</si>
  <si>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</si>
  <si>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</si>
  <si>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</si>
  <si>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</si>
  <si>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</si>
  <si>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</si>
  <si>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</si>
  <si>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</si>
  <si>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</si>
  <si>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</si>
  <si>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</si>
  <si>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</si>
  <si>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</si>
  <si>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</si>
  <si>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</si>
  <si>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</si>
  <si>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</si>
  <si>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</si>
  <si>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</si>
  <si>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</si>
  <si>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</si>
  <si>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</si>
  <si>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</si>
  <si>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</si>
  <si>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</si>
  <si>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</si>
  <si>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</si>
  <si>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</si>
  <si>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</si>
  <si>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</si>
  <si>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</si>
  <si>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</si>
  <si>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</si>
  <si>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</si>
  <si>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</si>
  <si>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</si>
  <si>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</si>
  <si>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</si>
  <si>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</si>
  <si>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</si>
  <si>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</si>
  <si>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</si>
  <si>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</si>
  <si>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</si>
  <si>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</si>
  <si>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</si>
  <si>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</si>
  <si>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</si>
  <si>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</si>
  <si>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</si>
  <si>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</si>
  <si>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</si>
  <si>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</si>
  <si>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</si>
  <si>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</si>
  <si>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</si>
  <si>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</si>
  <si>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</si>
  <si>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</si>
  <si>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</si>
  <si>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</si>
  <si>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</si>
  <si>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</si>
  <si>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</si>
  <si>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</si>
  <si>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</si>
  <si>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</si>
  <si>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</si>
  <si>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</si>
  <si>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</si>
  <si>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</si>
  <si>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</si>
  <si>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</si>
  <si>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</si>
  <si>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</si>
  <si>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</si>
  <si>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</si>
  <si>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</si>
  <si>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</si>
  <si>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</si>
  <si>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</si>
  <si>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</si>
  <si>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</si>
  <si>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</si>
  <si>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</si>
  <si>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</si>
  <si>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</si>
  <si>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</si>
  <si>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</si>
  <si>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</si>
  <si>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</si>
  <si>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</si>
  <si>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</si>
  <si>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</si>
  <si>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</si>
  <si>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</si>
  <si>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</si>
  <si>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</si>
  <si>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</si>
  <si>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</si>
  <si>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</si>
  <si>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</si>
  <si>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</si>
  <si>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</si>
  <si>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</si>
  <si>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</si>
  <si>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</si>
  <si>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</si>
  <si>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</si>
  <si>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</si>
  <si>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</si>
  <si>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</si>
  <si>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</si>
  <si>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</si>
  <si>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</si>
  <si>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</si>
  <si>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</si>
  <si>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</si>
  <si>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</si>
  <si>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</si>
  <si>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</si>
  <si>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</si>
  <si>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</si>
  <si>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</si>
  <si>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</si>
  <si>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</si>
  <si>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</si>
  <si>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</si>
  <si>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</si>
  <si>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</si>
  <si>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</si>
  <si>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</si>
  <si>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</si>
  <si>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</si>
  <si>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</si>
  <si>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</si>
  <si>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</si>
  <si>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</si>
  <si>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</si>
  <si>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</si>
  <si>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</si>
  <si>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</si>
  <si>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</si>
  <si>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</si>
  <si>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</si>
  <si>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</si>
  <si>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</si>
  <si>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</si>
  <si>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</si>
  <si>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</si>
  <si>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</si>
  <si>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</si>
  <si>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</si>
  <si>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</si>
  <si>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</si>
  <si>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</si>
  <si>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</si>
  <si>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</si>
  <si>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</si>
  <si>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</si>
  <si>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</si>
  <si>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</si>
  <si>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</si>
  <si>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</si>
  <si>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</si>
  <si>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</si>
  <si>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</si>
  <si>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</si>
  <si>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</si>
  <si>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</si>
  <si>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</si>
  <si>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</si>
  <si>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</si>
  <si>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</si>
  <si>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</si>
  <si>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</si>
  <si>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</si>
  <si>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</si>
  <si>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</si>
  <si>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</si>
  <si>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</si>
  <si>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</si>
  <si>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</si>
  <si>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</si>
  <si>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</si>
  <si>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</si>
  <si>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</si>
  <si>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</si>
  <si>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</si>
  <si>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</si>
  <si>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</si>
  <si>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</si>
  <si>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</si>
  <si>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</si>
  <si>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</si>
  <si>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</si>
  <si>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</si>
  <si>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</si>
  <si>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</si>
  <si>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</si>
  <si>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</si>
  <si>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</si>
  <si>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</si>
  <si>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</si>
  <si>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</si>
  <si>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</si>
  <si>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</si>
  <si>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</si>
  <si>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</si>
  <si>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</si>
  <si>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</si>
  <si>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</si>
  <si>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</si>
  <si>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</si>
  <si>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</si>
  <si>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</si>
  <si>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</si>
  <si>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</si>
  <si>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</si>
  <si>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</si>
  <si>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</si>
  <si>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</si>
  <si>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</si>
  <si>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</si>
  <si>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</si>
  <si>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</si>
  <si>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</si>
  <si>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</si>
  <si>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</si>
  <si>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</si>
  <si>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</si>
  <si>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</si>
  <si>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</si>
  <si>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</si>
  <si>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</si>
  <si>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</si>
  <si>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</si>
  <si>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</si>
  <si>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</si>
  <si>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</si>
  <si>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</si>
  <si>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</si>
  <si>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</si>
  <si>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</si>
  <si>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</si>
  <si>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</si>
  <si>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</si>
  <si>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</si>
  <si>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</si>
  <si>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</si>
  <si>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</si>
  <si>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</si>
  <si>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</si>
  <si>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</si>
  <si>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</si>
  <si>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</si>
  <si>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</si>
  <si>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</si>
  <si>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</si>
  <si>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</si>
  <si>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</si>
  <si>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</si>
  <si>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</si>
  <si>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</si>
  <si>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</si>
  <si>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</si>
  <si>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</si>
  <si>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</si>
  <si>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</si>
  <si>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</si>
  <si>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</si>
  <si>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</si>
  <si>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</si>
  <si>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</si>
  <si>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</si>
  <si>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</si>
  <si>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</si>
  <si>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</si>
  <si>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</si>
  <si>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</si>
  <si>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</si>
  <si>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</si>
  <si>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</si>
  <si>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</si>
  <si>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</si>
  <si>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</si>
  <si>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</si>
  <si>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</si>
  <si>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</si>
  <si>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</si>
  <si>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</si>
  <si>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</si>
  <si>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</si>
  <si>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</si>
  <si>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</si>
  <si>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</si>
  <si>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</si>
  <si>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</si>
  <si>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</si>
  <si>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</si>
  <si>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</si>
  <si>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</si>
  <si>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</si>
  <si>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</si>
  <si>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</si>
  <si>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</si>
  <si>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</si>
  <si>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</si>
  <si>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</si>
  <si>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</si>
  <si>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</si>
  <si>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</si>
  <si>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</si>
  <si>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</si>
  <si>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</si>
  <si>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</si>
  <si>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</si>
  <si>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</si>
  <si>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</si>
  <si>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</si>
  <si>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</si>
  <si>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</si>
  <si>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</si>
  <si>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</si>
  <si>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</si>
  <si>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</si>
  <si>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</si>
  <si>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</si>
  <si>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</si>
  <si>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</si>
  <si>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</si>
  <si>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</si>
  <si>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</si>
  <si>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</si>
  <si>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</si>
  <si>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</si>
  <si>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</si>
  <si>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</si>
  <si>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</si>
  <si>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</si>
  <si>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</si>
  <si>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</si>
  <si>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</si>
  <si>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</si>
  <si>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</si>
  <si>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</si>
  <si>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</si>
  <si>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</si>
  <si>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</si>
  <si>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</si>
  <si>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</si>
  <si>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</si>
  <si>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</si>
  <si>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</si>
  <si>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</si>
  <si>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</si>
  <si>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</si>
  <si>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</si>
  <si>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</si>
  <si>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</si>
  <si>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</si>
  <si>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</si>
  <si>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</si>
  <si>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</si>
  <si>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</si>
  <si>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</si>
  <si>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</si>
  <si>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</si>
  <si>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</si>
  <si>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</si>
  <si>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</si>
  <si>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</si>
  <si>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</si>
  <si>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</si>
  <si>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</si>
  <si>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</si>
  <si>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</si>
  <si>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</si>
  <si>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</si>
  <si>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</si>
  <si>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</si>
  <si>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</si>
  <si>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</si>
  <si>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</si>
  <si>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</si>
  <si>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</si>
  <si>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</si>
  <si>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</si>
  <si>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</si>
  <si>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</si>
  <si>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</si>
  <si>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</si>
  <si>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</si>
  <si>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</si>
  <si>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</si>
  <si>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</si>
  <si>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</si>
  <si>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</si>
  <si>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</si>
  <si>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</si>
  <si>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</si>
  <si>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</si>
  <si>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</si>
  <si>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</si>
  <si>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</si>
  <si>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</si>
  <si>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</si>
  <si>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</si>
  <si>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</si>
  <si>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</si>
  <si>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</si>
  <si>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</si>
  <si>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</si>
  <si>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</si>
  <si>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</si>
  <si>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</si>
  <si>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</si>
  <si>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</si>
  <si>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</si>
  <si>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</si>
  <si>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</si>
  <si>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</si>
  <si>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</si>
  <si>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</si>
  <si>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</si>
  <si>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</si>
  <si>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</si>
  <si>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</si>
  <si>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</si>
  <si>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</si>
  <si>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</si>
  <si>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</si>
  <si>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</si>
  <si>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</si>
  <si>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</si>
  <si>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</si>
  <si>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</si>
  <si>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</si>
  <si>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</si>
  <si>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</si>
  <si>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</si>
  <si>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</si>
  <si>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</si>
  <si>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</si>
  <si>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</si>
  <si>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</si>
  <si>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</si>
  <si>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</si>
  <si>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</si>
  <si>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</si>
  <si>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</si>
  <si>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</si>
  <si>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</si>
  <si>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</si>
  <si>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</si>
  <si>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</si>
  <si>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</si>
  <si>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</si>
  <si>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</si>
  <si>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</si>
  <si>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</si>
  <si>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</si>
  <si>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</si>
  <si>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</si>
  <si>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</si>
  <si>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</si>
  <si>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</si>
  <si>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</si>
  <si>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</si>
  <si>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</si>
  <si>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</si>
  <si>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</si>
  <si>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</si>
  <si>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</si>
  <si>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</si>
  <si>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</si>
  <si>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</si>
  <si>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</si>
  <si>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</si>
  <si>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</si>
  <si>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</si>
  <si>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</si>
  <si>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</si>
  <si>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</si>
  <si>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</si>
  <si>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</si>
  <si>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</si>
  <si>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</si>
  <si>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</si>
  <si>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</si>
  <si>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</si>
  <si>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</si>
  <si>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</si>
  <si>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</si>
  <si>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</si>
  <si>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</si>
  <si>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</si>
  <si>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</si>
  <si>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</si>
  <si>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</si>
  <si>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</si>
  <si>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</si>
  <si>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</si>
  <si>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</si>
  <si>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</si>
  <si>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</si>
  <si>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</si>
  <si>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</si>
  <si>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</si>
  <si>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</si>
  <si>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</si>
  <si>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</si>
  <si>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</si>
  <si>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</si>
  <si>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</si>
  <si>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</si>
  <si>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</si>
  <si>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</si>
  <si>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</si>
  <si>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</si>
  <si>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</si>
  <si>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</si>
  <si>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</si>
  <si>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</si>
  <si>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</si>
  <si>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</si>
  <si>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</si>
  <si>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</si>
  <si>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</si>
  <si>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</si>
  <si>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</si>
  <si>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</si>
  <si>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</si>
  <si>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</si>
  <si>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</si>
  <si>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</si>
  <si>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</si>
  <si>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</si>
  <si>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</si>
  <si>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</si>
  <si>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</si>
  <si>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</si>
  <si>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</si>
  <si>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</si>
  <si>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</si>
  <si>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</si>
  <si>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</si>
  <si>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</si>
  <si>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</si>
  <si>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</si>
  <si>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</si>
  <si>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</si>
  <si>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</si>
  <si>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</si>
  <si>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</si>
  <si>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</si>
  <si>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</si>
  <si>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</si>
  <si>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</si>
  <si>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</si>
  <si>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</si>
  <si>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</si>
  <si>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</si>
  <si>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</si>
  <si>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</si>
  <si>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</si>
  <si>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</si>
  <si>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</si>
  <si>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</si>
  <si>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</si>
  <si>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</si>
  <si>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</si>
  <si>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</si>
  <si>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</si>
  <si>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</si>
  <si>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</si>
  <si>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</si>
  <si>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</si>
  <si>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</si>
  <si>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</si>
  <si>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</si>
  <si>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</si>
  <si>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</si>
  <si>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</si>
  <si>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</si>
  <si>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</si>
  <si>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</si>
  <si>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</si>
  <si>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</si>
  <si>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</si>
  <si>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</si>
  <si>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</si>
  <si>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</si>
  <si>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</si>
  <si>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</si>
  <si>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</si>
  <si>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</si>
  <si>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</si>
  <si>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</si>
  <si>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</si>
  <si>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</si>
  <si>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</si>
  <si>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</si>
  <si>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</si>
  <si>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</si>
  <si>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</si>
  <si>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</si>
  <si>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</si>
  <si>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</si>
  <si>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</si>
  <si>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</si>
  <si>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</si>
  <si>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</si>
  <si>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</si>
  <si>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</si>
  <si>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</si>
  <si>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</si>
  <si>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</si>
  <si>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</si>
  <si>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</si>
  <si>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</si>
  <si>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</si>
  <si>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</si>
  <si>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</si>
  <si>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</si>
  <si>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</si>
  <si>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</si>
  <si>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</si>
  <si>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</si>
  <si>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</si>
  <si>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</si>
  <si>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</si>
  <si>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</si>
  <si>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</si>
  <si>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</si>
  <si>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</si>
  <si>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</si>
  <si>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</si>
  <si>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</si>
  <si>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</si>
  <si>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</si>
  <si>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</si>
  <si>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</si>
  <si>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</si>
  <si>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</si>
  <si>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</si>
  <si>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</si>
  <si>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</si>
  <si>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</si>
  <si>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</si>
  <si>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</si>
  <si>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</si>
  <si>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</si>
  <si>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</si>
  <si>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</si>
  <si>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</si>
  <si>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</si>
  <si>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</si>
  <si>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</si>
  <si>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</si>
  <si>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</si>
  <si>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</si>
  <si>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</si>
  <si>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</si>
  <si>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</si>
  <si>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</si>
  <si>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</si>
  <si>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</si>
  <si>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</si>
  <si>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</si>
  <si>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</si>
  <si>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</si>
  <si>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</si>
  <si>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</si>
  <si>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</si>
  <si>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</si>
  <si>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</si>
  <si>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</si>
  <si>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</si>
  <si>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</si>
  <si>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</si>
  <si>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</si>
  <si>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</si>
  <si>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</si>
  <si>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</si>
  <si>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</si>
  <si>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</si>
  <si>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</si>
  <si>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</si>
  <si>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</si>
  <si>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</si>
  <si>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</si>
  <si>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</si>
  <si>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</si>
  <si>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</si>
  <si>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</si>
  <si>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</si>
  <si>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</si>
  <si>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</si>
  <si>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</si>
  <si>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</si>
  <si>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</si>
  <si>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</si>
  <si>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</si>
  <si>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</si>
  <si>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</si>
  <si>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</si>
  <si>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</si>
  <si>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</si>
  <si>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</si>
  <si>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</si>
  <si>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</si>
  <si>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</si>
  <si>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</si>
  <si>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</si>
  <si>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</si>
  <si>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</si>
  <si>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</si>
  <si>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</si>
  <si>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</si>
  <si>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</si>
  <si>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</si>
  <si>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</si>
  <si>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</si>
  <si>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</si>
  <si>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</si>
  <si>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</si>
  <si>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</si>
  <si>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</si>
  <si>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</si>
  <si>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</si>
  <si>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</si>
  <si>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</si>
  <si>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</si>
  <si>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</si>
  <si>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</si>
  <si>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</si>
  <si>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</si>
  <si>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</si>
  <si>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</si>
  <si>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</si>
  <si>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</si>
  <si>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</si>
  <si>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</si>
  <si>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</si>
  <si>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</si>
  <si>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</si>
  <si>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</si>
  <si>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</si>
  <si>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</si>
  <si>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</si>
  <si>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</si>
  <si>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</si>
  <si>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</si>
  <si>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</si>
  <si>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</si>
  <si>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</si>
  <si>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</si>
  <si>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</si>
  <si>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</si>
  <si>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</si>
  <si>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</si>
  <si>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</si>
  <si>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</si>
  <si>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</si>
  <si>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</si>
  <si>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</si>
  <si>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</si>
  <si>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</si>
  <si>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</si>
  <si>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</si>
  <si>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</si>
  <si>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</si>
  <si>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</si>
  <si>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</si>
  <si>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</si>
  <si>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</si>
  <si>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</si>
  <si>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</si>
  <si>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</si>
  <si>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</si>
  <si>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</si>
  <si>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</si>
  <si>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</si>
  <si>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</si>
  <si>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</si>
  <si>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</si>
  <si>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</si>
  <si>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</si>
  <si>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</si>
  <si>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</si>
  <si>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</si>
  <si>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</si>
  <si>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</si>
  <si>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</si>
  <si>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</si>
  <si>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</si>
  <si>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</si>
  <si>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</si>
  <si>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</si>
  <si>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</si>
  <si>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</si>
  <si>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</si>
  <si>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</si>
  <si>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</si>
  <si>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</si>
  <si>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</si>
  <si>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</si>
  <si>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</si>
  <si>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</si>
  <si>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</si>
  <si>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</si>
  <si>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</si>
  <si>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</si>
  <si>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</si>
  <si>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</si>
  <si>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</si>
  <si>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</si>
  <si>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</si>
  <si>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</si>
  <si>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</si>
  <si>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</si>
  <si>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</si>
  <si>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</si>
  <si>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</si>
  <si>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</si>
  <si>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</si>
  <si>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</si>
  <si>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</si>
  <si>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</si>
  <si>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</si>
  <si>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</si>
  <si>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</si>
  <si>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</si>
  <si>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</si>
  <si>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</si>
  <si>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</si>
  <si>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</si>
  <si>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</si>
  <si>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</si>
  <si>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</si>
  <si>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</si>
  <si>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</si>
  <si>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</si>
  <si>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</si>
  <si>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</si>
  <si>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</si>
  <si>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</si>
  <si>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</si>
  <si>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</si>
  <si>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</si>
  <si>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</si>
  <si>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</si>
  <si>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</si>
  <si>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</si>
  <si>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</si>
  <si>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</si>
  <si>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</si>
  <si>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</si>
  <si>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</si>
  <si>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</si>
  <si>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</si>
  <si>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</si>
  <si>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</si>
  <si>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</si>
  <si>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</si>
  <si>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</si>
  <si>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</si>
  <si>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</si>
  <si>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</si>
  <si>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</si>
  <si>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</si>
  <si>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</si>
  <si>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</si>
  <si>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</si>
  <si>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</si>
  <si>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</si>
  <si>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</si>
  <si>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</si>
  <si>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</si>
  <si>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</si>
  <si>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</si>
  <si>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</si>
  <si>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</si>
  <si>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</si>
  <si>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</si>
  <si>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</si>
  <si>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</si>
  <si>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</si>
  <si>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</si>
  <si>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</si>
  <si>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</si>
  <si>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</si>
  <si>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</si>
  <si>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</si>
  <si>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</si>
  <si>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</si>
  <si>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</si>
  <si>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</si>
  <si>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</si>
  <si>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</si>
  <si>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</si>
  <si>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</si>
  <si>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</si>
  <si>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</si>
  <si>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</si>
  <si>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</si>
  <si>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</si>
  <si>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</si>
  <si>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</si>
  <si>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</si>
  <si>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</si>
  <si>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</si>
  <si>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</si>
  <si>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</si>
  <si>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</si>
  <si>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</si>
  <si>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</si>
  <si>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</si>
  <si>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</si>
  <si>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</si>
  <si>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</si>
  <si>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</si>
  <si>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</si>
  <si>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</si>
  <si>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</si>
  <si>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</si>
  <si>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</si>
  <si>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</si>
  <si>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</si>
  <si>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</si>
  <si>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</si>
  <si>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</si>
  <si>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</si>
  <si>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</si>
  <si>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</si>
  <si>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</si>
  <si>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</si>
  <si>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</si>
  <si>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</si>
  <si>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</si>
  <si>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</si>
  <si>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</si>
  <si>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</si>
  <si>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</si>
  <si>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</si>
  <si>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</si>
  <si>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</si>
  <si>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</si>
  <si>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</si>
  <si>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</si>
  <si>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</si>
  <si>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</si>
  <si>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</si>
  <si>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</si>
  <si>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</si>
  <si>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</si>
  <si>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</si>
  <si>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</si>
  <si>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</si>
  <si>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</si>
  <si>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</si>
  <si>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</si>
  <si>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</si>
  <si>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</si>
  <si>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</si>
  <si>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</si>
  <si>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</si>
  <si>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</si>
  <si>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</si>
  <si>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</si>
  <si>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</si>
  <si>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</si>
  <si>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</si>
  <si>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</si>
  <si>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</si>
  <si>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</si>
  <si>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</si>
  <si>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</si>
  <si>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</si>
  <si>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</si>
  <si>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</si>
  <si>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</si>
  <si>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</si>
  <si>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</si>
  <si>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</si>
  <si>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</si>
  <si>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</si>
  <si>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</si>
  <si>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</si>
  <si>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</si>
  <si>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</si>
  <si>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</si>
  <si>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</si>
  <si>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</si>
  <si>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</si>
  <si>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</si>
  <si>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</si>
  <si>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</si>
  <si>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</si>
  <si>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</si>
  <si>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</si>
  <si>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</si>
  <si>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</si>
  <si>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</si>
  <si>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</si>
  <si>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</si>
  <si>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</si>
  <si>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</si>
  <si>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</si>
  <si>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</si>
  <si>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</si>
  <si>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</si>
  <si>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</si>
  <si>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</si>
  <si>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</si>
  <si>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</si>
  <si>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</si>
  <si>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</si>
  <si>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</si>
  <si>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</si>
  <si>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</si>
  <si>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</si>
  <si>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</si>
  <si>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</si>
  <si>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</si>
  <si>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</si>
  <si>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</si>
  <si>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</si>
  <si>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</si>
  <si>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</si>
  <si>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</si>
  <si>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</si>
  <si>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</si>
  <si>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</si>
  <si>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</si>
  <si>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</si>
  <si>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</si>
  <si>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</si>
  <si>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</si>
  <si>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</si>
  <si>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</si>
  <si>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</si>
  <si>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</si>
  <si>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</si>
  <si>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</si>
  <si>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</si>
  <si>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</si>
  <si>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</si>
  <si>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</si>
  <si>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</si>
  <si>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</si>
  <si>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</si>
  <si>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</si>
  <si>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</si>
  <si>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</si>
  <si>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</si>
  <si>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</si>
  <si>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</si>
  <si>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</si>
  <si>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</si>
  <si>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</si>
  <si>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</si>
  <si>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</si>
  <si>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</si>
  <si>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</si>
  <si>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</si>
  <si>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</si>
  <si>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</si>
  <si>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</si>
  <si>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</si>
  <si>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</si>
  <si>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</si>
  <si>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</si>
  <si>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</si>
  <si>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</si>
  <si>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</si>
  <si>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</si>
  <si>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</si>
  <si>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</si>
  <si>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</si>
  <si>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</si>
  <si>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</si>
  <si>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</si>
  <si>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</si>
  <si>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</si>
  <si>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</si>
  <si>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</si>
  <si>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</si>
  <si>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</si>
  <si>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</si>
  <si>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</si>
  <si>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</si>
  <si>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</si>
  <si>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</si>
  <si>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</si>
  <si>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</si>
  <si>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</si>
  <si>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</si>
  <si>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</si>
  <si>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</si>
  <si>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</si>
  <si>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</si>
  <si>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</si>
  <si>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</si>
  <si>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</si>
  <si>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</si>
  <si>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</si>
  <si>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</si>
  <si>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</si>
  <si>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</si>
  <si>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</si>
  <si>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</si>
  <si>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</si>
  <si>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</si>
  <si>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</si>
  <si>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</si>
  <si>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</si>
  <si>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</si>
  <si>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</si>
  <si>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</si>
  <si>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</si>
  <si>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</si>
  <si>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</si>
  <si>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</si>
  <si>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</si>
  <si>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</si>
  <si>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</si>
  <si>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</si>
  <si>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</si>
  <si>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</si>
  <si>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</si>
  <si>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</si>
  <si>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</si>
  <si>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</si>
  <si>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</si>
  <si>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</si>
  <si>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</si>
  <si>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</si>
  <si>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</si>
  <si>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</si>
  <si>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</si>
  <si>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</si>
  <si>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</si>
  <si>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</si>
  <si>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</si>
  <si>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</si>
  <si>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</si>
  <si>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</si>
  <si>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</si>
  <si>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</si>
  <si>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</si>
  <si>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</si>
  <si>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</si>
  <si>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</si>
  <si>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</si>
  <si>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</si>
  <si>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</si>
  <si>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</si>
  <si>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</si>
  <si>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</si>
  <si>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</si>
  <si>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</si>
  <si>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</si>
  <si>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</si>
  <si>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</si>
  <si>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</si>
  <si>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</si>
  <si>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</si>
  <si>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</si>
  <si>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</si>
  <si>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</si>
  <si>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</si>
  <si>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</si>
  <si>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</si>
  <si>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</si>
  <si>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</si>
  <si>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</si>
  <si>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</si>
  <si>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</si>
  <si>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</si>
  <si>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</si>
  <si>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</si>
  <si>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</si>
  <si>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</si>
  <si>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</si>
  <si>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</si>
  <si>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</si>
  <si>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</si>
  <si>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</si>
  <si>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</si>
  <si>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</si>
  <si>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</si>
  <si>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</si>
  <si>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</si>
  <si>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</si>
  <si>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</si>
  <si>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</si>
  <si>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</si>
  <si>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</si>
  <si>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</si>
  <si>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</si>
  <si>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</si>
  <si>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</si>
  <si>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</si>
  <si>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</si>
  <si>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</si>
  <si>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</si>
  <si>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</si>
  <si>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</si>
  <si>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</si>
  <si>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</si>
  <si>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</si>
  <si>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</si>
  <si>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</si>
  <si>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</si>
  <si>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</si>
  <si>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</si>
  <si>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</si>
  <si>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</si>
  <si>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</si>
  <si>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</si>
  <si>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</si>
  <si>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</si>
  <si>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</si>
  <si>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</si>
  <si>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</si>
  <si>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</si>
  <si>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</si>
  <si>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</si>
  <si>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</si>
  <si>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</si>
  <si>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</si>
  <si>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</si>
  <si>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</si>
  <si>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</si>
  <si>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</si>
  <si>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</si>
  <si>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</si>
  <si>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</si>
  <si>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</si>
  <si>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</si>
  <si>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</si>
  <si>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</si>
  <si>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</si>
  <si>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</si>
  <si>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</si>
  <si>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</si>
  <si>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</si>
  <si>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</si>
  <si>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</si>
  <si>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</si>
  <si>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</si>
  <si>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</si>
  <si>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</si>
  <si>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</si>
  <si>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</si>
  <si>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</si>
  <si>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</si>
  <si>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</si>
  <si>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</si>
  <si>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</si>
  <si>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</si>
  <si>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</si>
  <si>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</si>
  <si>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</si>
  <si>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</si>
  <si>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</si>
  <si>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</si>
  <si>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</si>
  <si>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</si>
  <si>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</si>
  <si>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</si>
  <si>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</si>
  <si>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</si>
  <si>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</si>
  <si>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</si>
  <si>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</si>
  <si>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</si>
  <si>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</si>
  <si>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</si>
  <si>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</si>
  <si>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</si>
  <si>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</si>
  <si>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</si>
  <si>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</si>
  <si>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</si>
  <si>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</si>
  <si>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</si>
  <si>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</si>
  <si>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</si>
  <si>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</si>
  <si>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</si>
  <si>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</si>
  <si>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</si>
  <si>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</si>
  <si>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</si>
  <si>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</si>
  <si>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</si>
  <si>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</si>
  <si>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</si>
  <si>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</si>
  <si>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</si>
  <si>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</si>
  <si>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</si>
  <si>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</si>
  <si>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</si>
  <si>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</si>
  <si>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</si>
  <si>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</si>
  <si>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</si>
  <si>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</si>
  <si>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</si>
  <si>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</si>
  <si>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</si>
  <si>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</si>
  <si>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</si>
  <si>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</si>
  <si>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</si>
  <si>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</si>
  <si>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</si>
  <si>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</si>
  <si>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</si>
  <si>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</si>
  <si>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</si>
  <si>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</si>
  <si>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</si>
  <si>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</si>
  <si>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</si>
  <si>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</si>
  <si>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</si>
  <si>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</si>
  <si>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</si>
  <si>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</si>
  <si>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</si>
  <si>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</si>
  <si>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</si>
  <si>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</si>
  <si>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</si>
  <si>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</si>
  <si>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</si>
  <si>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</si>
  <si>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</si>
  <si>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</si>
  <si>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</si>
  <si>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</si>
  <si>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</si>
  <si>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</si>
  <si>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</si>
  <si>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</si>
  <si>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</si>
  <si>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</si>
  <si>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</si>
  <si>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</si>
  <si>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</si>
  <si>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</si>
  <si>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</si>
  <si>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</si>
  <si>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</si>
  <si>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</si>
  <si>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</si>
  <si>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</si>
  <si>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</si>
  <si>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</si>
  <si>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</si>
  <si>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</si>
  <si>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</si>
  <si>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</si>
  <si>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</si>
  <si>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</si>
  <si>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</si>
  <si>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</si>
  <si>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</si>
  <si>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</si>
  <si>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</si>
  <si>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</si>
  <si>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</si>
  <si>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</si>
  <si>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</si>
  <si>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</si>
  <si>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</si>
  <si>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</si>
  <si>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</si>
  <si>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</si>
  <si>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</si>
  <si>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</si>
  <si>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</si>
  <si>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</si>
  <si>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</si>
  <si>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</si>
  <si>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</si>
  <si>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</si>
  <si>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</si>
  <si>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</si>
  <si>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</si>
  <si>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</si>
  <si>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</si>
  <si>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</si>
  <si>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</si>
  <si>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</si>
  <si>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</si>
  <si>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</si>
  <si>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</si>
  <si>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</si>
  <si>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</si>
  <si>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</si>
  <si>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</si>
  <si>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</si>
  <si>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</si>
  <si>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</si>
  <si>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</si>
  <si>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</si>
  <si>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</si>
  <si>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</si>
  <si>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</si>
  <si>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</si>
  <si>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</si>
  <si>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</si>
  <si>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</si>
  <si>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</si>
  <si>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</si>
  <si>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</si>
  <si>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</si>
  <si>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</si>
  <si>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</si>
  <si>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</si>
  <si>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</si>
  <si>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</si>
  <si>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</si>
  <si>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</si>
  <si>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</si>
  <si>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</si>
  <si>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</si>
  <si>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</si>
  <si>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</si>
  <si>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</si>
  <si>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</si>
  <si>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</si>
  <si>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</si>
  <si>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</si>
  <si>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</si>
  <si>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</si>
  <si>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</si>
  <si>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</si>
  <si>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</si>
  <si>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</si>
  <si>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</si>
  <si>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</si>
  <si>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</si>
  <si>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</si>
  <si>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</si>
  <si>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</si>
  <si>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</si>
  <si>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</si>
  <si>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</si>
  <si>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</si>
  <si>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</si>
  <si>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</si>
  <si>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</si>
  <si>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</si>
  <si>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</si>
  <si>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</si>
  <si>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</si>
  <si>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</si>
  <si>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</si>
  <si>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</si>
  <si>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</si>
  <si>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</si>
  <si>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</si>
  <si>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</si>
  <si>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</si>
  <si>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</si>
  <si>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</si>
  <si>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</si>
  <si>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</si>
  <si>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</si>
  <si>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</si>
  <si>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</si>
  <si>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</si>
  <si>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</si>
  <si>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</si>
  <si>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</si>
  <si>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</si>
  <si>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</si>
  <si>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</si>
  <si>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</si>
  <si>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</si>
  <si>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</si>
  <si>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</si>
  <si>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</si>
  <si>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</si>
  <si>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</si>
  <si>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</si>
  <si>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</si>
  <si>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</si>
  <si>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</si>
  <si>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</si>
  <si>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</si>
  <si>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</si>
  <si>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</si>
  <si>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</si>
  <si>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</si>
  <si>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</si>
  <si>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</si>
  <si>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</si>
  <si>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</si>
  <si>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</si>
  <si>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</si>
  <si>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</si>
  <si>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</si>
  <si>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</si>
  <si>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</si>
  <si>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</si>
  <si>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</si>
  <si>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</si>
  <si>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</si>
  <si>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</si>
  <si>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</si>
  <si>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</si>
  <si>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</si>
  <si>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</si>
  <si>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</si>
  <si>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</si>
  <si>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</si>
  <si>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</si>
  <si>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</si>
  <si>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</si>
  <si>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</si>
  <si>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</si>
  <si>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</si>
  <si>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</si>
  <si>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</si>
  <si>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</si>
  <si>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</si>
  <si>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</si>
  <si>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</si>
  <si>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</si>
  <si>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</si>
  <si>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</si>
  <si>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</si>
  <si>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</si>
  <si>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</si>
  <si>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</si>
  <si>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</si>
  <si>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</si>
  <si>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</si>
  <si>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</si>
  <si>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</si>
  <si>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</si>
  <si>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</si>
  <si>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</si>
  <si>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</si>
  <si>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</si>
  <si>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</si>
  <si>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</si>
  <si>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</si>
  <si>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</si>
  <si>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</si>
  <si>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</si>
  <si>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</si>
  <si>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</si>
  <si>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</si>
  <si>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</si>
  <si>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</si>
  <si>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</si>
  <si>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</si>
  <si>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</si>
  <si>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</si>
  <si>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</si>
  <si>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</si>
  <si>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</si>
  <si>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</si>
  <si>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</si>
  <si>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</si>
  <si>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</si>
  <si>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</si>
  <si>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</si>
  <si>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</si>
  <si>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</si>
  <si>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</si>
  <si>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</si>
  <si>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</si>
  <si>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</si>
  <si>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</si>
  <si>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</si>
  <si>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</si>
  <si>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</si>
  <si>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</si>
  <si>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</si>
  <si>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</si>
  <si>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</si>
  <si>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</si>
  <si>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</si>
  <si>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</si>
  <si>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</si>
  <si>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</si>
  <si>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</si>
  <si>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</si>
  <si>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</si>
  <si>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</si>
  <si>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</si>
  <si>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</si>
  <si>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</si>
  <si>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</si>
  <si>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</si>
  <si>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</si>
  <si>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</si>
  <si>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</si>
  <si>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</si>
  <si>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</si>
  <si>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</si>
  <si>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</si>
  <si>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</si>
  <si>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</si>
  <si>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</si>
  <si>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</si>
  <si>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</si>
  <si>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</si>
  <si>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</si>
  <si>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</si>
  <si>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</si>
  <si>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</si>
  <si>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</si>
  <si>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</si>
  <si>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</si>
  <si>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</si>
  <si>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</si>
  <si>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</si>
  <si>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</si>
  <si>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</si>
  <si>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</si>
  <si>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</si>
  <si>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</si>
  <si>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</si>
  <si>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</si>
  <si>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</si>
  <si>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</si>
  <si>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</si>
  <si>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</si>
  <si>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</si>
  <si>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</si>
  <si>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</si>
  <si>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</si>
  <si>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</si>
  <si>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</si>
  <si>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</si>
  <si>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</si>
  <si>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</si>
  <si>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</si>
  <si>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</si>
  <si>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</si>
  <si>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</si>
  <si>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</si>
  <si>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</si>
  <si>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</si>
  <si>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</si>
  <si>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</si>
  <si>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</si>
  <si>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</si>
  <si>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</si>
  <si>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</si>
  <si>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</si>
  <si>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</si>
  <si>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</si>
  <si>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</si>
  <si>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</si>
  <si>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</si>
  <si>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</si>
  <si>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</si>
  <si>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</si>
  <si>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</si>
  <si>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</si>
  <si>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</si>
  <si>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</si>
  <si>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</si>
  <si>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</si>
  <si>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</si>
  <si>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</si>
  <si>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</si>
  <si>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</si>
  <si>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</si>
  <si>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</si>
  <si>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</si>
  <si>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</si>
  <si>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</si>
  <si>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</si>
  <si>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</si>
  <si>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</si>
  <si>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</si>
  <si>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</si>
  <si>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</si>
  <si>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</si>
  <si>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</si>
  <si>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</si>
  <si>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</si>
  <si>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</si>
  <si>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</si>
  <si>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</si>
  <si>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</si>
  <si>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</si>
  <si>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</si>
  <si>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</si>
  <si>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</si>
  <si>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</si>
  <si>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</si>
  <si>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</si>
  <si>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</si>
  <si>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</si>
  <si>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</si>
  <si>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</si>
  <si>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</si>
  <si>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</si>
  <si>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</si>
  <si>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</si>
  <si>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</si>
  <si>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</si>
  <si>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</si>
  <si>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</si>
  <si>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</si>
  <si>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</si>
  <si>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</si>
  <si>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</si>
  <si>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</si>
  <si>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</si>
  <si>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</si>
  <si>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</si>
  <si>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</si>
  <si>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</si>
  <si>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</si>
  <si>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</si>
  <si>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</si>
  <si>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</si>
  <si>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</si>
  <si>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</si>
  <si>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</si>
  <si>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</si>
  <si>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</si>
  <si>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</si>
  <si>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</si>
  <si>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</si>
  <si>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</si>
  <si>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</si>
  <si>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</si>
  <si>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</si>
  <si>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</si>
  <si>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</si>
  <si>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</si>
  <si>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</si>
  <si>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</si>
  <si>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</si>
  <si>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</si>
  <si>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</si>
  <si>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</si>
  <si>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</si>
  <si>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</si>
  <si>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</si>
  <si>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</si>
  <si>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</si>
  <si>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</si>
  <si>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</si>
  <si>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</si>
  <si>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</si>
  <si>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</si>
  <si>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</si>
  <si>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</si>
  <si>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</si>
  <si>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</si>
  <si>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</si>
  <si>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</si>
  <si>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</si>
  <si>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</si>
  <si>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</si>
  <si>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</si>
  <si>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</si>
  <si>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</si>
  <si>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</si>
  <si>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</si>
  <si>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</si>
  <si>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</si>
  <si>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</si>
  <si>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</si>
  <si>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</si>
  <si>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</si>
  <si>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</si>
  <si>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</si>
  <si>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</si>
  <si>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</si>
  <si>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</si>
  <si>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</si>
  <si>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</si>
  <si>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</si>
  <si>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</si>
  <si>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</si>
  <si>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</si>
  <si>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</si>
  <si>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</si>
  <si>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</si>
  <si>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</si>
  <si>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</si>
  <si>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</si>
  <si>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</si>
  <si>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</si>
  <si>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</si>
  <si>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</si>
  <si>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</si>
  <si>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</si>
  <si>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</si>
  <si>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</si>
  <si>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</si>
  <si>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</si>
  <si>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</si>
  <si>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</si>
  <si>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</si>
  <si>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</si>
  <si>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</si>
  <si>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</si>
  <si>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</si>
  <si>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</si>
  <si>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</si>
  <si>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</si>
  <si>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</si>
  <si>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</si>
  <si>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</si>
  <si>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</si>
  <si>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</si>
  <si>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</si>
  <si>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</si>
  <si>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</si>
  <si>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</si>
  <si>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</si>
  <si>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</si>
  <si>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</si>
  <si>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</si>
  <si>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</si>
  <si>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</si>
  <si>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</si>
  <si>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</si>
  <si>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</si>
  <si>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</si>
  <si>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</si>
  <si>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</si>
  <si>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</si>
  <si>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</si>
  <si>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</si>
  <si>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</si>
  <si>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</si>
  <si>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</si>
  <si>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</si>
  <si>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</si>
  <si>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</si>
  <si>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</si>
  <si>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</si>
  <si>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</si>
  <si>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</si>
  <si>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</si>
  <si>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</si>
  <si>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</si>
  <si>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</si>
  <si>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</si>
  <si>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</si>
  <si>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</si>
  <si>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</si>
  <si>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</si>
  <si>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</si>
  <si>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</si>
  <si>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</si>
  <si>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</si>
  <si>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</si>
  <si>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</si>
  <si>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</si>
  <si>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</si>
  <si>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</si>
  <si>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</si>
  <si>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</si>
  <si>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</si>
  <si>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</si>
  <si>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</si>
  <si>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</si>
  <si>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</si>
  <si>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</si>
  <si>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</si>
  <si>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</si>
  <si>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</si>
  <si>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</si>
  <si>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</si>
  <si>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</si>
  <si>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</si>
  <si>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</si>
  <si>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</si>
  <si>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</si>
  <si>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</si>
  <si>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</si>
  <si>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</si>
  <si>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</si>
  <si>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</si>
  <si>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</si>
  <si>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</si>
  <si>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</si>
  <si>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</si>
  <si>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</si>
  <si>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</si>
  <si>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</si>
  <si>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</si>
  <si>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</si>
  <si>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</si>
  <si>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</si>
  <si>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</si>
  <si>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</si>
  <si>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</si>
  <si>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</si>
  <si>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</si>
  <si>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</si>
  <si>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</si>
  <si>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</si>
  <si>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</si>
  <si>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</si>
  <si>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</si>
  <si>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</si>
  <si>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</si>
  <si>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</si>
  <si>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</si>
  <si>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</si>
  <si>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</si>
  <si>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</si>
  <si>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</si>
  <si>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</si>
  <si>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</si>
  <si>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</si>
  <si>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</si>
  <si>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</si>
  <si>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</si>
  <si>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</si>
  <si>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</si>
  <si>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</si>
  <si>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</si>
  <si>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</si>
  <si>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</si>
  <si>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</si>
  <si>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</si>
  <si>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</si>
  <si>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</si>
  <si>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</si>
  <si>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</si>
  <si>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</si>
  <si>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</si>
  <si>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</si>
  <si>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</si>
  <si>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</si>
  <si>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</si>
  <si>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</si>
  <si>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</si>
  <si>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</si>
  <si>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</si>
  <si>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</si>
  <si>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</si>
  <si>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</si>
  <si>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</si>
  <si>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</si>
  <si>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</si>
  <si>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</si>
  <si>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</si>
  <si>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</si>
  <si>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</si>
  <si>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</si>
  <si>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</si>
  <si>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</si>
  <si>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</si>
  <si>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</si>
  <si>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</si>
  <si>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</si>
  <si>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</si>
  <si>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</si>
  <si>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</si>
  <si>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</si>
  <si>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</si>
  <si>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</si>
  <si>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</si>
  <si>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</si>
  <si>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</si>
  <si>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</si>
  <si>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</si>
  <si>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</si>
  <si>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</si>
  <si>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</si>
  <si>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</si>
  <si>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</si>
  <si>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</si>
  <si>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</si>
  <si>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</si>
  <si>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</si>
  <si>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</si>
  <si>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</si>
  <si>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</si>
  <si>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</si>
  <si>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</si>
  <si>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</si>
  <si>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</si>
  <si>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</si>
  <si>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</si>
  <si>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</si>
  <si>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</si>
  <si>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</si>
  <si>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</si>
  <si>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</si>
  <si>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</si>
  <si>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</si>
  <si>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</si>
  <si>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</si>
  <si>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</si>
  <si>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</si>
  <si>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</si>
  <si>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</si>
  <si>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</si>
  <si>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</si>
  <si>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</si>
  <si>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</si>
  <si>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</si>
  <si>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</si>
  <si>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</si>
  <si>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</si>
  <si>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</si>
  <si>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</si>
  <si>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</si>
  <si>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</si>
  <si>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</si>
  <si>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</si>
  <si>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</si>
  <si>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</si>
  <si>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</si>
  <si>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</si>
  <si>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</si>
  <si>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</si>
  <si>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</si>
  <si>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</si>
  <si>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</si>
  <si>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</si>
  <si>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</si>
  <si>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</si>
  <si>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</si>
  <si>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</si>
  <si>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</si>
  <si>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</si>
  <si>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</si>
  <si>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</si>
  <si>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</si>
  <si>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</si>
  <si>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</si>
  <si>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</si>
  <si>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</si>
  <si>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</si>
  <si>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</si>
  <si>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</si>
  <si>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</si>
  <si>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</si>
  <si>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</si>
  <si>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</si>
  <si>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</si>
  <si>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</si>
  <si>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</si>
  <si>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</si>
  <si>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</si>
  <si>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</si>
  <si>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</si>
  <si>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</si>
  <si>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</si>
  <si>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</si>
  <si>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</si>
  <si>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</si>
  <si>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</si>
  <si>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</si>
  <si>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</si>
  <si>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</si>
  <si>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</si>
  <si>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</si>
  <si>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</si>
  <si>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</si>
  <si>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</si>
  <si>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</si>
  <si>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</si>
  <si>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</si>
  <si>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</si>
  <si>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</si>
  <si>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</si>
  <si>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</si>
  <si>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</si>
  <si>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</si>
  <si>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</si>
  <si>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</si>
  <si>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</si>
  <si>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</si>
  <si>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</si>
  <si>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</si>
  <si>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</si>
  <si>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</si>
  <si>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</si>
  <si>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</si>
  <si>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</si>
  <si>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</si>
  <si>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</si>
  <si>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</si>
  <si>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</si>
  <si>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</si>
  <si>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</si>
  <si>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</si>
  <si>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</si>
  <si>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</si>
  <si>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</si>
  <si>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</si>
  <si>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</si>
  <si>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</si>
  <si>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</si>
  <si>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</si>
  <si>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</si>
  <si>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</si>
  <si>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</si>
  <si>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</si>
  <si>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</si>
  <si>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</si>
  <si>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</si>
  <si>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</si>
  <si>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</si>
  <si>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</si>
  <si>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</si>
  <si>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</si>
  <si>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</si>
  <si>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</si>
  <si>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</si>
  <si>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</si>
  <si>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</si>
  <si>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</si>
  <si>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</si>
  <si>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</si>
  <si>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</si>
  <si>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</si>
  <si>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</si>
  <si>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</si>
  <si>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</si>
  <si>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</si>
  <si>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</si>
  <si>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</si>
  <si>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</si>
  <si>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</si>
  <si>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</si>
  <si>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</si>
  <si>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</si>
  <si>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</si>
  <si>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</si>
  <si>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</si>
  <si>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</si>
  <si>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</si>
  <si>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</si>
  <si>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</si>
  <si>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</si>
  <si>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</si>
  <si>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</si>
  <si>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</si>
  <si>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</si>
  <si>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</si>
  <si>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</si>
  <si>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</si>
  <si>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</si>
  <si>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</si>
  <si>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</si>
  <si>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</si>
  <si>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</si>
  <si>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</si>
  <si>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</si>
  <si>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</si>
  <si>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</si>
  <si>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</si>
  <si>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</si>
  <si>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</si>
  <si>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</si>
  <si>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</si>
  <si>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</si>
  <si>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</si>
  <si>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</si>
  <si>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</si>
  <si>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</si>
  <si>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</si>
  <si>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</si>
  <si>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</si>
  <si>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</si>
  <si>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</si>
  <si>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</si>
  <si>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</si>
  <si>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</si>
  <si>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</si>
  <si>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</si>
  <si>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</si>
  <si>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</si>
  <si>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</si>
  <si>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</si>
  <si>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</si>
  <si>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</si>
  <si>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</si>
  <si>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</si>
  <si>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</si>
  <si>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</si>
  <si>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</si>
  <si>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</si>
  <si>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</si>
  <si>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</si>
  <si>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</si>
  <si>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</si>
  <si>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</si>
  <si>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</si>
  <si>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</si>
  <si>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</si>
  <si>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</si>
  <si>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</si>
  <si>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</si>
  <si>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</si>
  <si>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</si>
  <si>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</si>
  <si>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</si>
  <si>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</si>
  <si>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</si>
  <si>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</si>
  <si>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</si>
  <si>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</si>
  <si>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</si>
  <si>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</si>
  <si>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</si>
  <si>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</si>
  <si>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</si>
  <si>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</si>
  <si>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</si>
  <si>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</si>
  <si>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</si>
  <si>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</si>
  <si>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</si>
  <si>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</si>
  <si>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</si>
  <si>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</si>
  <si>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</si>
  <si>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</si>
  <si>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</si>
  <si>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</si>
  <si>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</si>
  <si>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</si>
  <si>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</si>
  <si>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</si>
  <si>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</si>
  <si>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</si>
  <si>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</si>
  <si>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</si>
  <si>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</si>
  <si>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</si>
  <si>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</si>
  <si>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</si>
  <si>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</si>
  <si>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</si>
  <si>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</si>
  <si>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</si>
  <si>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</si>
  <si>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</si>
  <si>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</si>
  <si>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</si>
  <si>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</si>
  <si>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</si>
  <si>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</si>
  <si>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</si>
  <si>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</si>
  <si>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</si>
  <si>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</si>
  <si>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</si>
  <si>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</si>
  <si>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</si>
  <si>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</si>
  <si>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</si>
  <si>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</si>
  <si>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</si>
  <si>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</si>
  <si>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</si>
  <si>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</si>
  <si>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</si>
  <si>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</si>
  <si>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</si>
  <si>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</si>
  <si>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</si>
  <si>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</si>
  <si>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</si>
  <si>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</si>
  <si>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</si>
  <si>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</si>
  <si>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</si>
  <si>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</si>
  <si>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</si>
  <si>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</si>
  <si>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</si>
  <si>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</si>
  <si>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</si>
  <si>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</si>
  <si>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</si>
  <si>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</si>
  <si>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</si>
  <si>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</si>
  <si>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</si>
  <si>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</si>
  <si>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</si>
  <si>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</si>
  <si>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</si>
  <si>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</si>
  <si>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</si>
  <si>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</si>
  <si>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</si>
  <si>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</si>
  <si>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</si>
  <si>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</si>
  <si>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</si>
  <si>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</si>
  <si>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</si>
  <si>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</si>
  <si>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</si>
  <si>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</si>
  <si>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</si>
  <si>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</si>
  <si>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</si>
  <si>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</si>
  <si>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</si>
  <si>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</si>
  <si>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</si>
  <si>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</si>
  <si>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</si>
  <si>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</si>
  <si>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</si>
  <si>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</si>
  <si>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</si>
  <si>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</si>
  <si>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</si>
  <si>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</si>
  <si>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</si>
  <si>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</si>
  <si>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</si>
  <si>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</si>
  <si>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</si>
  <si>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</si>
  <si>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</si>
  <si>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</si>
  <si>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</si>
  <si>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</si>
  <si>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</si>
  <si>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</si>
  <si>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</si>
  <si>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</si>
  <si>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</si>
  <si>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</si>
  <si>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</si>
  <si>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</si>
  <si>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</si>
  <si>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</si>
  <si>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</si>
  <si>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</si>
  <si>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</si>
  <si>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</si>
  <si>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</si>
  <si>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</si>
  <si>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</si>
  <si>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</si>
  <si>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</si>
  <si>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</si>
  <si>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</si>
  <si>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</si>
  <si>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</si>
  <si>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</si>
  <si>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</si>
  <si>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</si>
  <si>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</si>
  <si>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</si>
  <si>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</si>
  <si>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</si>
  <si>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</si>
  <si>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</si>
  <si>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</si>
  <si>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</si>
  <si>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</si>
  <si>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</si>
  <si>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</si>
  <si>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</si>
  <si>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</si>
  <si>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</si>
  <si>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</si>
  <si>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</si>
  <si>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</si>
  <si>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</si>
  <si>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</si>
  <si>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</si>
  <si>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</si>
  <si>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</si>
  <si>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</si>
  <si>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</si>
  <si>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</si>
  <si>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</si>
  <si>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</si>
  <si>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</si>
  <si>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</si>
  <si>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</si>
  <si>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</si>
  <si>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</si>
  <si>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</si>
  <si>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</si>
  <si>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</si>
  <si>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</si>
  <si>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</si>
  <si>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</si>
  <si>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</si>
  <si>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</si>
  <si>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</si>
  <si>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</si>
  <si>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</si>
  <si>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</si>
  <si>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</si>
  <si>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</si>
  <si>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</si>
  <si>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</si>
  <si>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</si>
  <si>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</si>
  <si>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</si>
  <si>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</si>
  <si>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</si>
  <si>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</si>
  <si>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</si>
  <si>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</si>
  <si>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</si>
  <si>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</si>
  <si>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</si>
  <si>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</si>
  <si>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</si>
  <si>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</si>
  <si>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</si>
  <si>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</si>
  <si>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</si>
  <si>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</si>
  <si>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</si>
  <si>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</si>
  <si>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</si>
  <si>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</si>
  <si>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</si>
  <si>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</si>
  <si>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</si>
  <si>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</si>
  <si>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</si>
  <si>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</si>
  <si>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</si>
  <si>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</si>
  <si>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</si>
  <si>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</si>
  <si>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</si>
  <si>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</si>
  <si>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</si>
  <si>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</si>
  <si>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</si>
  <si>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</si>
  <si>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</si>
  <si>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</si>
  <si>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</si>
  <si>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</si>
  <si>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</si>
  <si>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</si>
  <si>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</si>
  <si>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</si>
  <si>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</si>
  <si>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</si>
  <si>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</si>
  <si>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</si>
  <si>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</si>
  <si>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</si>
  <si>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</si>
  <si>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</si>
  <si>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</si>
  <si>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</si>
  <si>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</si>
  <si>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</si>
  <si>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</si>
  <si>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</si>
  <si>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</si>
  <si>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</si>
  <si>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</si>
  <si>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</si>
  <si>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</si>
  <si>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</si>
  <si>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</si>
  <si>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</si>
  <si>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</si>
  <si>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</si>
  <si>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</si>
  <si>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</si>
  <si>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</si>
  <si>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</si>
  <si>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</si>
  <si>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</si>
  <si>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</si>
  <si>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</si>
  <si>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</si>
  <si>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</si>
  <si>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</si>
  <si>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</si>
  <si>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</si>
  <si>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</si>
  <si>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</si>
  <si>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</si>
  <si>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</si>
  <si>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</si>
  <si>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</si>
  <si>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</si>
  <si>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</si>
  <si>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</si>
  <si>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</si>
  <si>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</si>
  <si>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</si>
  <si>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</si>
  <si>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</si>
  <si>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</si>
  <si>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</si>
  <si>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</si>
  <si>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</si>
  <si>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</si>
  <si>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</si>
  <si>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</si>
  <si>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</si>
  <si>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</si>
  <si>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</si>
  <si>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</si>
  <si>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</si>
  <si>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</si>
  <si>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</si>
  <si>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</si>
  <si>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</si>
  <si>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</si>
  <si>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</si>
  <si>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</si>
  <si>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</si>
  <si>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</si>
  <si>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</si>
  <si>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</si>
  <si>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</si>
  <si>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</si>
  <si>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</si>
  <si>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</si>
  <si>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</si>
  <si>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</si>
  <si>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</si>
  <si>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</si>
  <si>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</si>
  <si>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</si>
  <si>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</si>
  <si>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</si>
  <si>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</si>
  <si>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</si>
  <si>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</si>
  <si>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</si>
  <si>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</si>
  <si>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</si>
  <si>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</si>
  <si>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</si>
  <si>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</si>
  <si>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</si>
  <si>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</si>
  <si>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</si>
  <si>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</si>
  <si>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</si>
  <si>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</si>
  <si>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</si>
  <si>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</si>
  <si>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</si>
  <si>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</si>
  <si>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</si>
  <si>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</si>
  <si>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</si>
  <si>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</si>
  <si>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</si>
  <si>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</si>
  <si>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</si>
  <si>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</si>
  <si>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</si>
  <si>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</si>
  <si>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</si>
  <si>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</si>
  <si>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</si>
  <si>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</si>
  <si>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</si>
  <si>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</si>
  <si>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</si>
  <si>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</si>
  <si>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</si>
  <si>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</si>
  <si>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</si>
  <si>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</si>
  <si>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</si>
  <si>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</si>
  <si>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</si>
  <si>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</si>
  <si>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</si>
  <si>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</si>
  <si>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</si>
  <si>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</si>
  <si>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</si>
  <si>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</si>
  <si>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</si>
  <si>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</si>
  <si>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</si>
  <si>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</si>
  <si>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</si>
  <si>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</si>
  <si>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</si>
  <si>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</si>
  <si>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</si>
  <si>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</si>
  <si>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</si>
  <si>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</si>
  <si>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</si>
  <si>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</si>
  <si>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</si>
  <si>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</si>
  <si>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</si>
  <si>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</si>
  <si>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</si>
  <si>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</si>
  <si>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</si>
  <si>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</si>
  <si>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</si>
  <si>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</si>
  <si>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</si>
  <si>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</si>
  <si>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</si>
  <si>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</si>
  <si>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</si>
  <si>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</si>
  <si>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</si>
  <si>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</si>
  <si>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</si>
  <si>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</si>
  <si>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</si>
  <si>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</si>
  <si>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</si>
  <si>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</si>
  <si>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</si>
  <si>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</si>
  <si>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</si>
  <si>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</si>
  <si>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</si>
  <si>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</si>
  <si>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</si>
  <si>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</si>
  <si>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</si>
  <si>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</si>
  <si>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</si>
  <si>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</si>
  <si>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</si>
  <si>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</si>
  <si>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</si>
  <si>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</si>
  <si>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</si>
  <si>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</si>
  <si>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</si>
  <si>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</si>
  <si>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</si>
  <si>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</si>
  <si>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</si>
  <si>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</si>
  <si>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</si>
  <si>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</si>
  <si>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</si>
  <si>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</si>
  <si>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</si>
  <si>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</si>
  <si>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</si>
  <si>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</si>
  <si>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</si>
  <si>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</si>
  <si>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</si>
  <si>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</si>
  <si>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</si>
  <si>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</si>
  <si>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</si>
  <si>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</si>
  <si>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</si>
  <si>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</si>
  <si>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</si>
  <si>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</si>
  <si>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</si>
  <si>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</si>
  <si>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</si>
  <si>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</si>
  <si>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</si>
  <si>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</si>
  <si>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</si>
  <si>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</si>
  <si>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</si>
  <si>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</si>
  <si>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</si>
  <si>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</si>
  <si>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</si>
  <si>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</si>
  <si>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</si>
  <si>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</si>
  <si>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</si>
  <si>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</si>
  <si>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</si>
  <si>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</si>
  <si>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</si>
  <si>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</si>
  <si>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</si>
  <si>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</si>
  <si>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</si>
  <si>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</si>
  <si>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</si>
  <si>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</si>
  <si>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</si>
  <si>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</si>
  <si>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</si>
  <si>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</si>
  <si>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</si>
  <si>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</si>
  <si>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</si>
  <si>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</si>
  <si>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</si>
  <si>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</si>
  <si>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</si>
  <si>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</si>
  <si>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</si>
  <si>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</si>
  <si>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</si>
  <si>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</si>
  <si>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</si>
  <si>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</si>
  <si>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</si>
  <si>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</si>
  <si>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</si>
  <si>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</si>
  <si>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</si>
  <si>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</si>
  <si>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</si>
  <si>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</si>
  <si>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</si>
  <si>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</si>
  <si>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</si>
  <si>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</si>
  <si>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</si>
  <si>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</si>
  <si>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</si>
  <si>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</si>
  <si>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</si>
  <si>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</si>
  <si>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</si>
  <si>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</si>
  <si>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</si>
  <si>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</si>
  <si>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</si>
  <si>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</si>
  <si>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</si>
  <si>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</si>
  <si>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</si>
  <si>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</si>
  <si>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</si>
  <si>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</si>
  <si>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</si>
  <si>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</si>
  <si>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</si>
  <si>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</si>
  <si>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</si>
  <si>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</si>
  <si>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</si>
  <si>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</si>
  <si>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</si>
  <si>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</si>
  <si>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</si>
  <si>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</si>
  <si>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</si>
  <si>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</si>
  <si>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</si>
  <si>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</si>
  <si>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</si>
  <si>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</si>
  <si>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</si>
  <si>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</si>
  <si>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</si>
  <si>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</si>
  <si>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</si>
  <si>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</si>
  <si>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</si>
  <si>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</si>
  <si>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</si>
  <si>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</si>
  <si>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</si>
  <si>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</si>
  <si>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</si>
  <si>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</si>
  <si>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</si>
  <si>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</si>
  <si>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</si>
  <si>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</si>
  <si>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</si>
  <si>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</si>
  <si>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</si>
  <si>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</si>
  <si>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</si>
  <si>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</si>
  <si>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</si>
  <si>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</si>
  <si>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</si>
  <si>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</si>
  <si>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</si>
  <si>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</si>
  <si>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</si>
  <si>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</si>
  <si>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</si>
  <si>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</si>
  <si>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</si>
  <si>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</si>
  <si>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</si>
  <si>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</si>
  <si>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</si>
  <si>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</si>
  <si>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</si>
  <si>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</si>
  <si>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</si>
  <si>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</si>
  <si>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</si>
  <si>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</si>
  <si>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</si>
  <si>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</si>
  <si>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</si>
  <si>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</si>
  <si>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</si>
  <si>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</si>
  <si>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</si>
  <si>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</si>
  <si>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</si>
  <si>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</si>
  <si>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</si>
  <si>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</si>
  <si>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</si>
  <si>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</si>
  <si>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</si>
  <si>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</si>
  <si>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</si>
  <si>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</si>
  <si>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</si>
  <si>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</si>
  <si>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</si>
  <si>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</si>
  <si>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</si>
  <si>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</si>
  <si>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</si>
  <si>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</si>
  <si>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</si>
  <si>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</si>
  <si>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</si>
  <si>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</si>
  <si>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</si>
  <si>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</si>
  <si>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</si>
  <si>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</si>
  <si>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</si>
  <si>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</si>
  <si>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</si>
  <si>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</si>
  <si>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</si>
  <si>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</si>
  <si>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</si>
  <si>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</si>
  <si>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</si>
  <si>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</si>
  <si>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</si>
  <si>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</si>
  <si>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</si>
  <si>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</si>
  <si>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</si>
  <si>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</si>
  <si>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</si>
  <si>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</si>
  <si>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</si>
  <si>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</si>
  <si>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</si>
  <si>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</si>
  <si>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</si>
  <si>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</si>
  <si>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</si>
  <si>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</si>
  <si>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</si>
  <si>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</si>
  <si>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</si>
  <si>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</si>
  <si>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</si>
  <si>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</si>
  <si>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</si>
  <si>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</si>
  <si>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</si>
  <si>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</si>
  <si>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</si>
  <si>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</si>
  <si>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</si>
  <si>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</si>
  <si>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</si>
  <si>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</si>
  <si>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</si>
  <si>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</si>
  <si>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</si>
  <si>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</si>
  <si>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</si>
  <si>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</si>
  <si>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</si>
  <si>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</si>
  <si>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</si>
  <si>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</si>
  <si>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</si>
  <si>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</si>
  <si>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</si>
  <si>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</si>
  <si>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</si>
  <si>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</si>
  <si>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</si>
  <si>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</si>
  <si>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</si>
  <si>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</si>
  <si>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</si>
  <si>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</si>
  <si>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</si>
  <si>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</si>
  <si>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</si>
  <si>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</si>
  <si>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</si>
  <si>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</si>
  <si>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</si>
  <si>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</si>
  <si>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</si>
  <si>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</si>
  <si>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</si>
  <si>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</si>
  <si>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</si>
  <si>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</si>
  <si>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</si>
  <si>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</si>
  <si>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</si>
  <si>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</si>
  <si>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</si>
  <si>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</si>
  <si>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</si>
  <si>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</si>
  <si>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</si>
  <si>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</si>
  <si>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</si>
  <si>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</si>
  <si>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</si>
  <si>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</si>
  <si>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</si>
  <si>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</si>
  <si>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</si>
  <si>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</si>
  <si>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</si>
  <si>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</si>
  <si>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</si>
  <si>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</si>
  <si>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</si>
  <si>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</si>
  <si>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</si>
  <si>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</si>
  <si>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</si>
  <si>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</si>
  <si>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</si>
  <si>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</si>
  <si>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</si>
  <si>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</si>
  <si>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</si>
  <si>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</si>
  <si>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</si>
  <si>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</si>
  <si>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</si>
  <si>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</si>
  <si>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</si>
  <si>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</si>
  <si>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</si>
  <si>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</si>
  <si>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</si>
  <si>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</si>
  <si>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</si>
  <si>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</si>
  <si>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</si>
  <si>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</si>
  <si>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</si>
  <si>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</si>
  <si>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</si>
  <si>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</si>
  <si>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</si>
  <si>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</si>
  <si>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</si>
  <si>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</si>
  <si>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</si>
  <si>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</si>
  <si>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</si>
  <si>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</si>
  <si>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</si>
  <si>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</si>
  <si>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</si>
  <si>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</si>
  <si>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</si>
  <si>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</si>
  <si>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</si>
  <si>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</si>
  <si>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</si>
  <si>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</si>
  <si>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</si>
  <si>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</si>
  <si>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</si>
  <si>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</si>
  <si>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</si>
  <si>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</si>
  <si>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</si>
  <si>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</si>
  <si>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</si>
  <si>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</si>
  <si>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</si>
  <si>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</si>
  <si>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</si>
  <si>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</si>
  <si>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</si>
  <si>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</si>
  <si>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</si>
  <si>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</si>
  <si>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</si>
  <si>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</si>
  <si>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</si>
  <si>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</si>
  <si>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</si>
  <si>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</si>
  <si>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</si>
  <si>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</si>
  <si>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</si>
  <si>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</si>
  <si>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</si>
  <si>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</si>
  <si>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</si>
  <si>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</si>
  <si>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</si>
  <si>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</si>
  <si>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</si>
  <si>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</si>
  <si>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</si>
  <si>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</si>
  <si>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</si>
  <si>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</si>
  <si>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</si>
  <si>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</si>
  <si>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</si>
  <si>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</si>
  <si>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</si>
  <si>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</si>
  <si>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</si>
  <si>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</si>
  <si>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</si>
  <si>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</si>
  <si>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</si>
  <si>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</si>
  <si>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</si>
  <si>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</si>
  <si>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</si>
  <si>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</si>
  <si>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</si>
  <si>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</si>
  <si>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</si>
  <si>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</si>
  <si>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</si>
  <si>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</si>
  <si>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</si>
  <si>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</si>
  <si>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</si>
  <si>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</si>
  <si>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</si>
  <si>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</si>
  <si>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</si>
  <si>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</si>
  <si>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</si>
  <si>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</si>
  <si>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</si>
  <si>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</si>
  <si>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</si>
  <si>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</si>
  <si>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</si>
  <si>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</si>
  <si>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</si>
  <si>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</si>
  <si>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</si>
  <si>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</si>
  <si>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</si>
  <si>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</si>
  <si>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</si>
  <si>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</si>
  <si>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</si>
  <si>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</si>
  <si>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</si>
  <si>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</si>
  <si>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</si>
  <si>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</si>
  <si>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</si>
  <si>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</si>
  <si>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</si>
  <si>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</si>
  <si>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</si>
  <si>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</si>
  <si>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</si>
  <si>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</si>
  <si>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</si>
  <si>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</si>
  <si>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</si>
  <si>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</si>
  <si>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</si>
  <si>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</si>
  <si>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</si>
  <si>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</si>
  <si>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</si>
  <si>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</si>
  <si>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</si>
  <si>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</si>
  <si>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</si>
  <si>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</si>
  <si>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</si>
  <si>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</si>
  <si>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</si>
  <si>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</si>
  <si>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</si>
  <si>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</si>
  <si>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</si>
  <si>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</si>
  <si>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</si>
  <si>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</si>
  <si>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</si>
  <si>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</si>
  <si>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</si>
  <si>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</si>
  <si>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</si>
  <si>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</si>
  <si>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</si>
  <si>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</si>
  <si>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</si>
  <si>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</si>
  <si>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</si>
  <si>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</si>
  <si>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</si>
  <si>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</si>
  <si>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</si>
  <si>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</si>
  <si>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</si>
  <si>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</si>
  <si>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</si>
  <si>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</si>
  <si>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</si>
  <si>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</si>
  <si>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</si>
  <si>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</si>
  <si>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</si>
  <si>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</si>
  <si>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</si>
  <si>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</si>
  <si>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</si>
  <si>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</si>
  <si>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</si>
  <si>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</si>
  <si>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</si>
  <si>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</si>
  <si>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</si>
  <si>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</si>
  <si>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</si>
  <si>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</si>
  <si>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</si>
  <si>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</si>
  <si>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</si>
  <si>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</si>
  <si>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</si>
  <si>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</si>
  <si>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</si>
  <si>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</si>
  <si>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</si>
  <si>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</si>
  <si>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</si>
  <si>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</si>
  <si>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</si>
  <si>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</si>
  <si>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</si>
  <si>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</si>
  <si>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</si>
  <si>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</si>
  <si>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</si>
  <si>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</si>
  <si>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</si>
  <si>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</si>
  <si>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</si>
  <si>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</si>
  <si>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</si>
  <si>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</si>
  <si>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</si>
  <si>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</si>
  <si>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</si>
  <si>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</si>
  <si>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</si>
  <si>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</si>
  <si>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</si>
  <si>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</si>
  <si>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</si>
  <si>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</si>
  <si>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</si>
  <si>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</si>
  <si>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</si>
  <si>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</si>
  <si>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</si>
  <si>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</si>
  <si>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</si>
  <si>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</si>
  <si>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</si>
  <si>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</si>
  <si>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</si>
  <si>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</si>
  <si>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</si>
  <si>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</si>
  <si>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</si>
  <si>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</si>
  <si>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</si>
  <si>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</si>
  <si>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</si>
  <si>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</si>
  <si>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</si>
  <si>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</si>
  <si>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</si>
  <si>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</si>
  <si>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</si>
  <si>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</si>
  <si>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</si>
  <si>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</si>
  <si>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</si>
  <si>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</si>
  <si>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</si>
  <si>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</si>
  <si>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</si>
  <si>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</si>
  <si>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</si>
  <si>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</si>
  <si>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</si>
  <si>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</si>
  <si>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</si>
  <si>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</si>
  <si>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</si>
  <si>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</si>
  <si>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</si>
  <si>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</si>
  <si>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</si>
  <si>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</si>
  <si>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</si>
  <si>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</si>
  <si>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</si>
  <si>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</si>
  <si>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</si>
  <si>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</si>
  <si>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</si>
  <si>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</si>
  <si>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</si>
  <si>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</si>
  <si>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</si>
  <si>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</si>
  <si>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</si>
  <si>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</si>
  <si>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</si>
  <si>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</si>
  <si>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</si>
  <si>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</si>
  <si>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</si>
  <si>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</si>
  <si>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</si>
  <si>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</si>
  <si>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</si>
  <si>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</si>
  <si>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</si>
  <si>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</si>
  <si>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</si>
  <si>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</si>
  <si>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</si>
  <si>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</si>
  <si>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</si>
  <si>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</si>
  <si>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</si>
  <si>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</si>
  <si>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</si>
  <si>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</si>
  <si>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</si>
  <si>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</si>
  <si>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</si>
  <si>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</si>
  <si>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</si>
  <si>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</si>
  <si>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</si>
  <si>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</si>
  <si>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</si>
  <si>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</si>
  <si>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</si>
  <si>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</si>
  <si>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</si>
  <si>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</si>
  <si>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</si>
  <si>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</si>
  <si>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</si>
  <si>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</si>
  <si>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</si>
  <si>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</si>
  <si>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</si>
  <si>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</si>
  <si>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</si>
  <si>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</si>
  <si>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</si>
  <si>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</si>
  <si>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</si>
  <si>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</si>
  <si>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</si>
  <si>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</si>
  <si>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</si>
  <si>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</si>
  <si>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</si>
  <si>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</si>
  <si>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</si>
  <si>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</si>
  <si>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</si>
  <si>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</si>
  <si>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</si>
  <si>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</si>
  <si>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</si>
  <si>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</si>
  <si>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</si>
  <si>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</si>
  <si>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</si>
  <si>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</si>
  <si>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</si>
  <si>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</si>
  <si>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</si>
  <si>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</si>
  <si>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</si>
  <si>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</si>
  <si>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</si>
  <si>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</si>
  <si>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</si>
  <si>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</si>
  <si>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</si>
  <si>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</si>
  <si>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</si>
  <si>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</si>
  <si>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</si>
  <si>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</si>
  <si>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</si>
  <si>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</si>
  <si>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</si>
  <si>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</si>
  <si>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</si>
  <si>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</si>
  <si>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</si>
  <si>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</si>
  <si>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</si>
  <si>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</si>
  <si>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</si>
  <si>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</si>
  <si>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</si>
  <si>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</si>
  <si>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</si>
  <si>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</si>
  <si>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</si>
  <si>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</si>
  <si>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</si>
  <si>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</si>
  <si>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</si>
  <si>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</si>
  <si>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</si>
  <si>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</si>
  <si>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</si>
  <si>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</si>
  <si>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</si>
  <si>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</si>
  <si>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</si>
  <si>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</si>
  <si>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</si>
  <si>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</si>
  <si>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</si>
  <si>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</si>
  <si>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</si>
  <si>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</si>
  <si>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</si>
  <si>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</si>
  <si>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</si>
  <si>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</si>
  <si>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</si>
  <si>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</si>
  <si>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</si>
  <si>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</si>
  <si>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</si>
  <si>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</si>
  <si>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</si>
  <si>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</si>
  <si>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</si>
  <si>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</si>
  <si>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</si>
  <si>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</si>
  <si>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</si>
  <si>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</si>
  <si>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</si>
  <si>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</si>
  <si>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</si>
  <si>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</si>
  <si>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</si>
  <si>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</si>
  <si>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</si>
  <si>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</si>
  <si>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</si>
  <si>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</si>
  <si>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</si>
  <si>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</si>
  <si>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</si>
  <si>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</si>
  <si>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</si>
  <si>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</si>
  <si>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</si>
  <si>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</si>
  <si>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</si>
  <si>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</si>
  <si>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</si>
  <si>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</si>
  <si>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</si>
  <si>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</si>
  <si>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</si>
  <si>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</si>
  <si>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</si>
  <si>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</si>
  <si>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</si>
  <si>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</si>
  <si>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</si>
  <si>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</si>
  <si>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</si>
  <si>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</si>
  <si>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</si>
  <si>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</si>
  <si>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</si>
  <si>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</si>
  <si>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</si>
  <si>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</si>
  <si>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</si>
  <si>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</si>
  <si>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</si>
  <si>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</si>
  <si>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</si>
  <si>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</si>
  <si>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</si>
  <si>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</si>
  <si>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</si>
  <si>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</si>
  <si>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</si>
  <si>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</si>
  <si>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</si>
  <si>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</si>
  <si>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</si>
  <si>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</si>
  <si>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</si>
  <si>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</si>
  <si>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</si>
  <si>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</si>
  <si>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</si>
  <si>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</si>
  <si>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</si>
  <si>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</si>
  <si>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</si>
  <si>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</si>
  <si>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</si>
  <si>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</si>
  <si>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</si>
  <si>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</si>
  <si>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</si>
  <si>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</si>
  <si>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</si>
  <si>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</si>
  <si>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</si>
  <si>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</si>
  <si>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</si>
  <si>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</si>
  <si>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</si>
  <si>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</si>
  <si>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</si>
  <si>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</si>
  <si>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</si>
  <si>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</si>
  <si>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</si>
  <si>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</si>
  <si>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</si>
  <si>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</si>
  <si>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</si>
  <si>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</si>
  <si>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</si>
  <si>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</si>
  <si>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</si>
  <si>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</si>
  <si>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</si>
  <si>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</si>
  <si>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</si>
  <si>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</si>
  <si>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</si>
  <si>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</si>
  <si>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</si>
  <si>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</si>
  <si>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</si>
  <si>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</si>
  <si>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</si>
  <si>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</si>
  <si>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</si>
  <si>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</si>
  <si>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</si>
  <si>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</si>
  <si>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</si>
  <si>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</si>
  <si>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</si>
  <si>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</si>
  <si>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</si>
  <si>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</si>
  <si>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</si>
  <si>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</si>
  <si>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</si>
  <si>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</si>
  <si>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</si>
  <si>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</si>
  <si>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</si>
  <si>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</si>
  <si>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</si>
  <si>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</si>
  <si>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</si>
  <si>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</si>
  <si>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</si>
  <si>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</si>
  <si>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</si>
  <si>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</si>
  <si>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</si>
  <si>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</si>
  <si>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</si>
  <si>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</si>
  <si>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</si>
  <si>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</si>
  <si>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</si>
  <si>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</si>
  <si>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</si>
  <si>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</si>
  <si>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</si>
  <si>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</si>
  <si>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</si>
  <si>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</si>
  <si>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</si>
  <si>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</si>
  <si>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</si>
  <si>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</si>
  <si>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</si>
  <si>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</si>
  <si>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</si>
  <si>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</si>
  <si>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</si>
  <si>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</si>
  <si>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</si>
  <si>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</si>
  <si>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</si>
  <si>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</si>
  <si>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</si>
  <si>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</si>
  <si>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</si>
  <si>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</si>
  <si>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</si>
  <si>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</si>
  <si>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</si>
  <si>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</si>
  <si>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</si>
  <si>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</si>
  <si>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</si>
  <si>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</si>
  <si>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</si>
  <si>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</si>
  <si>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</si>
  <si>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</si>
  <si>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</si>
  <si>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</si>
  <si>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</si>
  <si>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</si>
  <si>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</si>
  <si>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</si>
  <si>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</si>
  <si>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</si>
  <si>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</si>
  <si>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</si>
  <si>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</si>
  <si>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</si>
  <si>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</si>
  <si>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</si>
  <si>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</si>
  <si>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</si>
  <si>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</si>
  <si>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</si>
  <si>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</si>
  <si>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</si>
  <si>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</si>
  <si>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</si>
  <si>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</si>
  <si>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</si>
  <si>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</si>
  <si>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</si>
  <si>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</si>
  <si>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</si>
  <si>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</si>
  <si>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</si>
  <si>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</si>
  <si>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</si>
  <si>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</si>
  <si>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</si>
  <si>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</si>
  <si>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</si>
  <si>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</si>
  <si>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</si>
  <si>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</si>
  <si>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</si>
  <si>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</si>
  <si>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</si>
  <si>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</si>
  <si>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</si>
  <si>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</si>
  <si>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</si>
  <si>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</si>
  <si>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</si>
  <si>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</si>
  <si>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</si>
  <si>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</si>
  <si>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</si>
  <si>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</si>
  <si>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</si>
  <si>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</si>
  <si>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</si>
  <si>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</si>
  <si>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</si>
  <si>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</si>
  <si>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</si>
  <si>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</si>
  <si>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</si>
  <si>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</si>
  <si>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</si>
  <si>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</si>
  <si>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</si>
  <si>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</si>
  <si>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</si>
  <si>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</si>
  <si>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</si>
  <si>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</si>
  <si>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</si>
  <si>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</si>
  <si>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</si>
  <si>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</si>
  <si>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</si>
  <si>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</si>
  <si>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</si>
  <si>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</si>
  <si>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</si>
  <si>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</si>
  <si>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</si>
  <si>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</si>
  <si>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</si>
  <si>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</si>
  <si>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</si>
  <si>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</si>
  <si>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</si>
  <si>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</si>
  <si>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</si>
  <si>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</si>
  <si>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</si>
  <si>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</si>
  <si>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</si>
  <si>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</si>
  <si>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</si>
  <si>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</si>
  <si>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</si>
  <si>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</si>
  <si>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</si>
  <si>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</si>
  <si>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</si>
  <si>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</si>
  <si>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</si>
  <si>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</si>
  <si>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</si>
  <si>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</si>
  <si>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</si>
  <si>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</si>
  <si>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</si>
  <si>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</si>
  <si>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</si>
  <si>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</si>
  <si>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</si>
  <si>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</si>
  <si>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</si>
  <si>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</si>
  <si>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</si>
  <si>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</si>
  <si>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</si>
  <si>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</si>
  <si>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</si>
  <si>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</si>
  <si>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</si>
  <si>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</si>
  <si>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</si>
  <si>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</si>
  <si>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</si>
  <si>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</si>
  <si>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</si>
  <si>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</si>
  <si>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</si>
  <si>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</si>
  <si>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</si>
  <si>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</si>
  <si>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</si>
  <si>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</si>
  <si>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</si>
  <si>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</si>
  <si>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</si>
  <si>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</si>
  <si>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</si>
  <si>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</si>
  <si>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</si>
  <si>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</si>
  <si>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</si>
  <si>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</si>
  <si>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</si>
  <si>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</si>
  <si>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</si>
  <si>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</si>
  <si>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</si>
  <si>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</si>
  <si>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</si>
  <si>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</si>
  <si>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</si>
  <si>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</si>
  <si>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</si>
  <si>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</si>
  <si>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</si>
  <si>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</si>
  <si>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</si>
  <si>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</si>
  <si>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</si>
  <si>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</si>
  <si>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</si>
  <si>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</si>
  <si>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</si>
  <si>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</si>
  <si>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</si>
  <si>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</si>
  <si>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</si>
  <si>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</si>
  <si>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</si>
  <si>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</si>
  <si>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</si>
  <si>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</si>
  <si>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</si>
  <si>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</si>
  <si>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</si>
  <si>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</si>
  <si>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</si>
  <si>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</si>
  <si>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</si>
  <si>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</si>
  <si>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</si>
  <si>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</si>
  <si>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</si>
  <si>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</si>
  <si>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</si>
  <si>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</si>
  <si>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</si>
  <si>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</si>
  <si>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</si>
  <si>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</si>
  <si>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</si>
  <si>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</si>
  <si>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</si>
  <si>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</si>
  <si>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</si>
  <si>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</si>
  <si>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</si>
  <si>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</si>
  <si>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</si>
  <si>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</si>
  <si>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</si>
  <si>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</si>
  <si>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</si>
  <si>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</si>
  <si>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</si>
  <si>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</si>
  <si>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</si>
  <si>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</si>
  <si>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</si>
  <si>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</si>
  <si>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</si>
  <si>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</si>
  <si>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</si>
  <si>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</si>
  <si>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</si>
  <si>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</si>
  <si>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</si>
  <si>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</si>
  <si>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</si>
  <si>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</si>
  <si>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</si>
  <si>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</si>
  <si>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</si>
  <si>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</si>
  <si>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</si>
  <si>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</si>
  <si>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</si>
  <si>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</si>
  <si>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</si>
  <si>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</si>
  <si>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</si>
  <si>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</si>
  <si>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</si>
  <si>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</si>
  <si>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</si>
  <si>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</si>
  <si>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</si>
  <si>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</si>
  <si>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</si>
  <si>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</si>
  <si>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</si>
  <si>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</si>
  <si>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</si>
  <si>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</si>
  <si>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</si>
  <si>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</si>
  <si>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</si>
  <si>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</si>
  <si>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</si>
  <si>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</si>
  <si>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</si>
  <si>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</si>
  <si>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</si>
  <si>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</si>
  <si>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</si>
  <si>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</si>
  <si>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</si>
  <si>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</si>
  <si>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</si>
  <si>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</si>
  <si>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</si>
  <si>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</si>
  <si>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</si>
  <si>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</si>
  <si>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</si>
  <si>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</si>
  <si>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</si>
  <si>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</si>
  <si>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</si>
  <si>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</si>
  <si>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</si>
  <si>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</si>
  <si>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</si>
  <si>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</si>
  <si>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</si>
  <si>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</si>
  <si>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</si>
  <si>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</si>
  <si>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</si>
  <si>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</si>
  <si>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</si>
  <si>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</si>
  <si>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</si>
  <si>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</si>
  <si>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</si>
  <si>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</si>
  <si>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</si>
  <si>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</si>
  <si>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</si>
  <si>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</si>
  <si>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</si>
  <si>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</si>
  <si>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</si>
  <si>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</si>
  <si>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</si>
  <si>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</si>
  <si>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</si>
  <si>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</si>
  <si>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</si>
  <si>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</si>
  <si>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</si>
  <si>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</si>
  <si>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</si>
  <si>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</si>
  <si>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</si>
  <si>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</si>
  <si>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</si>
  <si>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</si>
  <si>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</si>
  <si>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</si>
  <si>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</si>
  <si>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</si>
  <si>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</si>
  <si>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</si>
  <si>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</si>
  <si>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</si>
  <si>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</si>
  <si>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</si>
  <si>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</si>
  <si>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</si>
  <si>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</si>
  <si>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</si>
  <si>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</si>
  <si>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</si>
  <si>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</si>
  <si>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</si>
  <si>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</si>
  <si>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</si>
  <si>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</si>
  <si>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</si>
  <si>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</si>
  <si>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</si>
  <si>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</si>
  <si>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</si>
  <si>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</si>
  <si>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</si>
  <si>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</si>
  <si>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</si>
  <si>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</si>
  <si>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</si>
  <si>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</si>
  <si>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</si>
  <si>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</si>
  <si>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</si>
  <si>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</si>
  <si>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</si>
  <si>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</si>
  <si>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</si>
  <si>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</si>
  <si>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</si>
  <si>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</si>
  <si>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</si>
  <si>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</si>
  <si>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</si>
  <si>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</si>
  <si>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</si>
  <si>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</si>
  <si>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</si>
  <si>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</si>
  <si>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</si>
  <si>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</si>
  <si>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</si>
  <si>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</si>
  <si>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</si>
  <si>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</si>
  <si>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</si>
  <si>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</si>
  <si>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</si>
  <si>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</si>
  <si>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</si>
  <si>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</si>
  <si>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</si>
  <si>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</si>
  <si>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</si>
  <si>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</si>
  <si>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</si>
  <si>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</si>
  <si>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</si>
  <si>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</si>
  <si>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</si>
  <si>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</si>
  <si>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</si>
  <si>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</si>
  <si>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</si>
  <si>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</si>
  <si>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</si>
  <si>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</si>
  <si>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</si>
  <si>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</si>
  <si>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</si>
  <si>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</si>
  <si>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</si>
  <si>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</si>
  <si>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</si>
  <si>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</si>
  <si>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</si>
  <si>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</si>
  <si>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</si>
  <si>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</si>
  <si>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</si>
  <si>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</si>
  <si>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</si>
  <si>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</si>
  <si>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</si>
  <si>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</si>
  <si>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</si>
  <si>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</si>
  <si>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</si>
  <si>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</si>
  <si>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</si>
  <si>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</si>
  <si>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</si>
  <si>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</si>
  <si>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</si>
  <si>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</si>
  <si>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</si>
  <si>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</si>
  <si>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</si>
  <si>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</si>
  <si>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</si>
  <si>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</si>
  <si>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</si>
  <si>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</si>
  <si>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</si>
  <si>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</si>
  <si>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</si>
  <si>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</si>
  <si>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</si>
  <si>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</si>
  <si>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</si>
  <si>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</si>
  <si>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</si>
  <si>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</si>
  <si>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</si>
  <si>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</si>
  <si>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</si>
  <si>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</si>
  <si>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</si>
  <si>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</si>
  <si>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</si>
  <si>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</si>
  <si>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</si>
  <si>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</si>
  <si>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</si>
  <si>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</si>
  <si>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</si>
  <si>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</si>
  <si>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</si>
  <si>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</si>
  <si>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</si>
  <si>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</si>
  <si>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</si>
  <si>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</si>
  <si>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</si>
  <si>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</si>
  <si>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</si>
  <si>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</si>
  <si>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</si>
  <si>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</si>
  <si>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</si>
  <si>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</si>
  <si>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</si>
  <si>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</si>
  <si>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</si>
  <si>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</si>
  <si>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</si>
  <si>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</si>
  <si>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</si>
  <si>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</si>
  <si>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</si>
  <si>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</si>
  <si>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</si>
  <si>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</si>
  <si>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</si>
  <si>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</si>
  <si>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</si>
  <si>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</si>
  <si>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</si>
  <si>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</si>
  <si>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</si>
  <si>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</si>
  <si>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</si>
  <si>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</si>
  <si>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</si>
  <si>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</si>
  <si>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</si>
  <si>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</si>
  <si>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</si>
  <si>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</si>
  <si>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</si>
  <si>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</si>
  <si>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</si>
  <si>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</si>
  <si>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</si>
  <si>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</si>
  <si>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</si>
  <si>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</si>
  <si>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</si>
  <si>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</si>
  <si>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</si>
  <si>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</si>
  <si>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</si>
  <si>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</si>
  <si>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</si>
  <si>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</si>
  <si>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</si>
  <si>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</si>
  <si>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</si>
  <si>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</si>
  <si>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</si>
  <si>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</si>
  <si>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</si>
  <si>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</si>
  <si>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</si>
  <si>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</si>
  <si>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</si>
  <si>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</si>
  <si>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</si>
  <si>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</si>
  <si>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</si>
  <si>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</si>
  <si>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</si>
  <si>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</si>
  <si>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</si>
  <si>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</si>
  <si>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</si>
  <si>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</si>
  <si>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</si>
  <si>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</si>
  <si>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</si>
  <si>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</si>
  <si>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</si>
  <si>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</si>
  <si>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</si>
  <si>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</si>
  <si>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</si>
  <si>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</si>
  <si>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</si>
  <si>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</si>
  <si>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</si>
  <si>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</si>
  <si>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</si>
  <si>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</si>
  <si>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</si>
  <si>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</si>
  <si>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</si>
  <si>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</si>
  <si>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</si>
  <si>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</si>
  <si>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</si>
  <si>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</si>
  <si>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</si>
  <si>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</si>
  <si>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</si>
  <si>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</si>
  <si>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</si>
  <si>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</si>
  <si>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</si>
  <si>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</si>
  <si>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</si>
  <si>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</si>
  <si>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</si>
  <si>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</si>
  <si>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</si>
  <si>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</si>
  <si>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</si>
  <si>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</si>
  <si>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</si>
  <si>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</si>
  <si>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</si>
  <si>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</si>
  <si>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</si>
  <si>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</si>
  <si>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</si>
  <si>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</si>
  <si>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</si>
  <si>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</si>
  <si>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</si>
  <si>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</si>
  <si>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</si>
  <si>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</si>
  <si>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</si>
  <si>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</si>
  <si>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</si>
  <si>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</si>
  <si>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</si>
  <si>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</si>
  <si>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</si>
  <si>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</si>
  <si>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</si>
  <si>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</si>
  <si>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</si>
  <si>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</si>
  <si>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</si>
  <si>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</si>
  <si>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</si>
  <si>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</si>
  <si>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</si>
  <si>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</si>
  <si>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</si>
  <si>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</si>
  <si>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</si>
  <si>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</si>
  <si>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</si>
  <si>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</si>
  <si>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</si>
  <si>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</si>
  <si>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</si>
  <si>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</si>
  <si>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</si>
  <si>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</si>
  <si>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</si>
  <si>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</si>
  <si>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</si>
  <si>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</si>
  <si>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</si>
  <si>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</si>
  <si>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</si>
  <si>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</si>
  <si>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</si>
  <si>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</si>
  <si>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</si>
  <si>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</si>
  <si>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</si>
  <si>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</si>
  <si>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</si>
  <si>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</si>
  <si>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</si>
  <si>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</si>
  <si>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</si>
  <si>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</si>
  <si>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</si>
  <si>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</si>
  <si>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</si>
  <si>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</si>
  <si>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</si>
  <si>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</si>
  <si>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</si>
  <si>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</si>
  <si>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</si>
  <si>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</si>
  <si>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</si>
  <si>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</si>
  <si>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</si>
  <si>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</si>
  <si>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</si>
  <si>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</si>
  <si>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</si>
  <si>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</si>
  <si>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</si>
  <si>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</si>
  <si>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</si>
  <si>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</si>
  <si>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</si>
  <si>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</si>
  <si>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</si>
  <si>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</si>
  <si>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</si>
  <si>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</si>
  <si>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</si>
  <si>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</si>
  <si>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</si>
  <si>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</si>
  <si>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</si>
  <si>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</si>
  <si>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</si>
  <si>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</si>
  <si>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</si>
  <si>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</si>
  <si>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</si>
  <si>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</si>
  <si>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</si>
  <si>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</si>
  <si>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</si>
  <si>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</si>
  <si>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</si>
  <si>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</si>
  <si>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</si>
  <si>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</si>
  <si>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</si>
  <si>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</si>
  <si>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</si>
  <si>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</si>
  <si>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</si>
  <si>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</si>
  <si>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</si>
  <si>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</si>
  <si>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</si>
  <si>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</si>
  <si>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</si>
  <si>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</si>
  <si>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</si>
  <si>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</si>
  <si>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</si>
  <si>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</si>
  <si>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</si>
  <si>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</si>
  <si>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</si>
  <si>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</si>
  <si>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</si>
  <si>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</si>
  <si>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</si>
  <si>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</si>
  <si>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</si>
  <si>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</si>
  <si>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</si>
  <si>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</si>
  <si>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</si>
  <si>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</si>
  <si>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</si>
  <si>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</si>
  <si>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</si>
  <si>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</si>
  <si>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</si>
  <si>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</si>
  <si>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</si>
  <si>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</si>
  <si>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</si>
  <si>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</si>
  <si>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</si>
  <si>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</si>
  <si>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</si>
  <si>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</si>
  <si>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</si>
  <si>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</si>
  <si>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</si>
  <si>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</si>
  <si>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</si>
  <si>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</si>
  <si>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</si>
  <si>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</si>
  <si>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</si>
  <si>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</si>
  <si>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</si>
  <si>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</si>
  <si>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</si>
  <si>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</si>
  <si>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</si>
  <si>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</si>
  <si>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</si>
  <si>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</si>
  <si>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</si>
  <si>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</si>
  <si>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</si>
  <si>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</si>
  <si>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</si>
  <si>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</si>
  <si>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</si>
  <si>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</si>
  <si>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</si>
  <si>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</si>
  <si>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</si>
  <si>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</si>
  <si>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</si>
  <si>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</si>
  <si>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</si>
  <si>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</si>
  <si>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</si>
  <si>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</si>
  <si>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</si>
  <si>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</si>
  <si>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</si>
  <si>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</si>
  <si>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</si>
  <si>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</si>
  <si>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</si>
  <si>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</si>
  <si>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</si>
  <si>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</si>
  <si>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</si>
  <si>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</si>
  <si>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</si>
  <si>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</si>
  <si>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</si>
  <si>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</si>
  <si>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</si>
  <si>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</si>
  <si>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</si>
  <si>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</si>
  <si>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</si>
  <si>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</si>
  <si>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</si>
  <si>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</si>
  <si>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</si>
  <si>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</si>
  <si>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</si>
  <si>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</si>
  <si>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</si>
  <si>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</si>
  <si>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</si>
  <si>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</si>
  <si>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</si>
  <si>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</si>
  <si>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</si>
  <si>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</si>
  <si>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</si>
  <si>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</si>
  <si>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</si>
  <si>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</si>
  <si>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</si>
  <si>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</si>
  <si>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</si>
  <si>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</si>
  <si>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</si>
  <si>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</si>
  <si>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</si>
  <si>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</si>
  <si>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</si>
  <si>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</si>
  <si>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</si>
  <si>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</si>
  <si>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</si>
  <si>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</si>
  <si>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</si>
  <si>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</si>
  <si>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</si>
  <si>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</si>
  <si>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</si>
  <si>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</si>
  <si>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</si>
  <si>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</si>
  <si>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</si>
  <si>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</si>
  <si>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</si>
  <si>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</si>
  <si>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</si>
  <si>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</si>
  <si>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</si>
  <si>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</si>
  <si>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</si>
  <si>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</si>
  <si>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</si>
  <si>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</si>
  <si>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</si>
  <si>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</si>
  <si>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</si>
  <si>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</si>
  <si>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</si>
  <si>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</si>
  <si>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</si>
  <si>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</si>
  <si>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</si>
  <si>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</si>
  <si>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</si>
  <si>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</si>
  <si>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</si>
  <si>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</si>
  <si>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</si>
  <si>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</si>
  <si>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</si>
  <si>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</si>
  <si>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</si>
  <si>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</si>
  <si>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</si>
  <si>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</si>
  <si>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</si>
  <si>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</si>
  <si>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</si>
  <si>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</si>
  <si>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</si>
  <si>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</si>
  <si>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</si>
  <si>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</si>
  <si>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</si>
  <si>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</si>
  <si>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</si>
  <si>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</si>
  <si>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</si>
  <si>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</si>
  <si>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</si>
  <si>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</si>
  <si>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</si>
  <si>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</si>
  <si>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</si>
  <si>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</si>
  <si>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</si>
  <si>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</si>
  <si>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</si>
  <si>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</si>
  <si>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</si>
  <si>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</si>
  <si>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</si>
  <si>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</si>
  <si>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</si>
  <si>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</si>
  <si>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</si>
  <si>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</si>
  <si>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</si>
  <si>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</si>
  <si>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</si>
  <si>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</si>
  <si>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</si>
  <si>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</si>
  <si>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</si>
  <si>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</si>
  <si>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</si>
  <si>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</si>
  <si>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</si>
  <si>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</si>
  <si>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</si>
  <si>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</si>
  <si>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</si>
  <si>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</si>
  <si>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</si>
  <si>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</si>
  <si>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</si>
  <si>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</si>
  <si>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</si>
  <si>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</si>
  <si>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</si>
  <si>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</si>
  <si>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</si>
  <si>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</si>
  <si>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</si>
  <si>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</si>
  <si>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</si>
  <si>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</si>
  <si>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</si>
  <si>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</si>
  <si>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</si>
  <si>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</si>
  <si>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</si>
  <si>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</si>
  <si>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</si>
  <si>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</si>
  <si>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</si>
  <si>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</si>
  <si>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</si>
  <si>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</si>
  <si>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</si>
  <si>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</si>
  <si>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</si>
  <si>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</si>
  <si>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</si>
  <si>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</si>
  <si>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</si>
  <si>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</si>
  <si>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</si>
  <si>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</si>
  <si>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</si>
  <si>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</si>
  <si>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</si>
  <si>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</si>
  <si>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</si>
  <si>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</si>
  <si>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</si>
  <si>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</si>
  <si>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</si>
  <si>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</si>
  <si>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</si>
  <si>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</si>
  <si>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</si>
  <si>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</si>
  <si>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</si>
  <si>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</si>
  <si>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</si>
  <si>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</si>
  <si>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</si>
  <si>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</si>
  <si>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</si>
  <si>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</si>
  <si>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</si>
  <si>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</si>
  <si>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</si>
  <si>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</si>
  <si>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</si>
  <si>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</si>
  <si>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</si>
  <si>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</si>
  <si>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</si>
  <si>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</si>
  <si>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</si>
  <si>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</si>
  <si>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</si>
  <si>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</si>
  <si>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</si>
  <si>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</si>
  <si>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</si>
  <si>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</si>
  <si>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</si>
  <si>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</si>
  <si>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</si>
  <si>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</si>
  <si>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</si>
  <si>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</si>
  <si>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</si>
  <si>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</si>
  <si>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</si>
  <si>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</si>
  <si>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</si>
  <si>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</si>
  <si>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</si>
  <si>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</si>
  <si>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</si>
  <si>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</si>
  <si>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</si>
  <si>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</si>
  <si>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</si>
  <si>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</si>
  <si>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</si>
  <si>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</si>
  <si>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</si>
  <si>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</si>
  <si>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</si>
  <si>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</si>
  <si>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</si>
  <si>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</si>
  <si>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</si>
  <si>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</si>
  <si>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</si>
  <si>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</si>
  <si>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</si>
  <si>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</si>
  <si>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</si>
  <si>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</si>
  <si>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</si>
  <si>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</si>
  <si>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</si>
  <si>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</si>
  <si>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</si>
  <si>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</si>
  <si>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</si>
  <si>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</si>
  <si>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</si>
  <si>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</si>
  <si>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</si>
  <si>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</si>
  <si>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</si>
  <si>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</si>
  <si>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</si>
  <si>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</si>
  <si>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</si>
  <si>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</si>
  <si>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</si>
  <si>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</si>
  <si>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</si>
  <si>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</si>
  <si>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</si>
  <si>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</si>
  <si>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</si>
  <si>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</si>
  <si>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</si>
  <si>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</si>
  <si>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</si>
  <si>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</si>
  <si>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</si>
  <si>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</si>
  <si>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</si>
  <si>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</si>
  <si>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</si>
  <si>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</si>
  <si>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</si>
  <si>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</si>
  <si>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</si>
  <si>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</si>
  <si>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</si>
  <si>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</si>
  <si>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</si>
  <si>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</si>
  <si>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</si>
  <si>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</si>
  <si>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</si>
  <si>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</si>
  <si>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</si>
  <si>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</si>
  <si>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</si>
  <si>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</si>
  <si>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</si>
  <si>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</si>
  <si>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</si>
  <si>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</si>
  <si>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</si>
  <si>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</si>
  <si>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</si>
  <si>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</si>
  <si>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</si>
  <si>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</si>
  <si>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</si>
  <si>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</si>
  <si>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</si>
  <si>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</si>
  <si>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</si>
  <si>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</si>
  <si>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</si>
  <si>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</si>
  <si>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</si>
  <si>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</si>
  <si>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</si>
  <si>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</si>
  <si>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</si>
  <si>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</si>
  <si>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</si>
  <si>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</si>
  <si>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</si>
  <si>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</si>
  <si>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</si>
  <si>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</si>
  <si>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</si>
  <si>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</si>
  <si>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</si>
  <si>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</si>
  <si>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</si>
  <si>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</si>
  <si>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</si>
  <si>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</si>
  <si>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</si>
  <si>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</si>
  <si>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</si>
  <si>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</si>
  <si>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</si>
  <si>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</si>
  <si>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</si>
  <si>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</si>
  <si>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</si>
  <si>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</si>
  <si>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</si>
  <si>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</si>
  <si>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</si>
  <si>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</si>
  <si>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</si>
  <si>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</si>
  <si>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</si>
  <si>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</si>
  <si>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</si>
  <si>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</si>
  <si>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</si>
  <si>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</si>
  <si>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</si>
  <si>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</si>
  <si>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</si>
  <si>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</si>
  <si>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</si>
  <si>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</si>
  <si>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</si>
  <si>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</si>
  <si>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</si>
  <si>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</si>
  <si>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</si>
  <si>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</si>
  <si>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</si>
  <si>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</si>
  <si>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</si>
  <si>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</si>
  <si>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</si>
  <si>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</si>
  <si>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</si>
  <si>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</si>
  <si>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</si>
  <si>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</si>
  <si>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</si>
  <si>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</si>
  <si>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</si>
  <si>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</si>
  <si>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</si>
  <si>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</si>
  <si>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</si>
  <si>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</si>
  <si>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</si>
  <si>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</si>
  <si>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</si>
  <si>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</si>
  <si>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</si>
  <si>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</si>
  <si>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</si>
  <si>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</si>
  <si>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</si>
  <si>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</si>
  <si>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</si>
  <si>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</si>
  <si>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</si>
  <si>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</si>
  <si>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</si>
  <si>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</si>
  <si>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</si>
  <si>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</si>
  <si>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</si>
  <si>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</si>
  <si>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</si>
  <si>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</si>
  <si>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</si>
  <si>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</si>
  <si>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</si>
  <si>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</si>
  <si>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</si>
  <si>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</si>
  <si>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</si>
  <si>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</si>
  <si>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</si>
  <si>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</si>
  <si>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</si>
  <si>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</si>
  <si>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</si>
  <si>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</si>
  <si>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</si>
  <si>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</si>
  <si>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</si>
  <si>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</si>
  <si>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</si>
  <si>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</si>
  <si>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</si>
  <si>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</si>
  <si>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</si>
  <si>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</si>
  <si>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</si>
  <si>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</si>
  <si>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</si>
  <si>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</si>
  <si>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</si>
  <si>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</si>
  <si>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</si>
  <si>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</si>
  <si>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</si>
  <si>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</si>
  <si>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</si>
  <si>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</si>
  <si>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</si>
  <si>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</si>
  <si>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</si>
  <si>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</si>
  <si>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</si>
  <si>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</si>
  <si>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</si>
  <si>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</si>
  <si>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</si>
  <si>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</si>
  <si>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</si>
  <si>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</si>
  <si>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</si>
  <si>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</si>
  <si>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</si>
  <si>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</si>
  <si>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</si>
  <si>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</si>
  <si>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</si>
  <si>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</si>
  <si>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</si>
  <si>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</si>
  <si>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</si>
  <si>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</si>
  <si>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</si>
  <si>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</si>
  <si>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</si>
  <si>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</si>
  <si>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</si>
  <si>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</si>
  <si>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</si>
  <si>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</si>
  <si>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</si>
  <si>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</si>
  <si>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</si>
  <si>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</si>
  <si>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</si>
  <si>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</si>
  <si>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</si>
  <si>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</si>
  <si>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</si>
  <si>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</si>
  <si>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</si>
  <si>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</si>
  <si>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</si>
  <si>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</si>
  <si>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</si>
  <si>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</si>
  <si>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</si>
  <si>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</si>
  <si>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</si>
  <si>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</si>
  <si>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</si>
  <si>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</si>
  <si>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</si>
  <si>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</si>
  <si>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</si>
  <si>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</si>
  <si>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</si>
  <si>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</si>
  <si>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</si>
  <si>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</si>
  <si>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</si>
  <si>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</si>
  <si>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</si>
  <si>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</si>
  <si>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</si>
  <si>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</si>
  <si>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</si>
  <si>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</si>
  <si>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</si>
  <si>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</si>
  <si>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</si>
  <si>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</si>
  <si>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</si>
  <si>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</si>
  <si>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</si>
  <si>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</si>
  <si>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</si>
  <si>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</si>
  <si>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</si>
  <si>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</si>
  <si>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</si>
  <si>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</si>
  <si>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</si>
  <si>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</si>
  <si>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</si>
  <si>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</si>
  <si>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</si>
  <si>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</si>
  <si>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</si>
  <si>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</si>
  <si>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</si>
  <si>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</si>
  <si>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</si>
  <si>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</si>
  <si>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</si>
  <si>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</si>
  <si>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</si>
  <si>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</si>
  <si>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</si>
  <si>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</si>
  <si>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</si>
  <si>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</si>
  <si>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</si>
  <si>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</si>
  <si>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</si>
  <si>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</si>
  <si>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</si>
  <si>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</si>
  <si>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</si>
  <si>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</si>
  <si>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</si>
  <si>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</si>
  <si>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</si>
  <si>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</si>
  <si>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</si>
  <si>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</si>
  <si>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</si>
  <si>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</si>
  <si>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</si>
  <si>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</si>
  <si>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</si>
  <si>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</si>
  <si>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</si>
  <si>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</si>
  <si>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</si>
  <si>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</si>
  <si>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</si>
  <si>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</si>
  <si>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</si>
  <si>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</si>
  <si>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</si>
  <si>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</si>
  <si>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</si>
  <si>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</si>
  <si>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</si>
  <si>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</si>
  <si>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</si>
  <si>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</si>
  <si>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</si>
  <si>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</si>
  <si>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</si>
  <si>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</si>
  <si>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</si>
  <si>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</si>
  <si>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</si>
  <si>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</si>
  <si>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</si>
  <si>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</si>
  <si>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</si>
  <si>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</si>
  <si>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</si>
  <si>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</si>
  <si>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</si>
  <si>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</si>
  <si>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</si>
  <si>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</si>
  <si>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</si>
  <si>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</si>
  <si>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</si>
  <si>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</si>
  <si>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</si>
  <si>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</si>
  <si>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</si>
  <si>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</si>
  <si>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</si>
  <si>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</si>
  <si>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</si>
  <si>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</si>
  <si>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</si>
  <si>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</si>
  <si>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</si>
  <si>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</si>
  <si>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</si>
  <si>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</si>
  <si>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</si>
  <si>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</si>
  <si>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</si>
  <si>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</si>
  <si>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</si>
  <si>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</si>
  <si>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</si>
  <si>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</si>
  <si>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</si>
  <si>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</si>
  <si>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</si>
  <si>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</si>
  <si>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</si>
  <si>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</si>
  <si>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</si>
  <si>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</si>
  <si>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</si>
  <si>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</si>
  <si>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</si>
  <si>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</si>
  <si>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</si>
  <si>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</si>
  <si>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</si>
  <si>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</si>
  <si>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</si>
  <si>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</si>
  <si>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</si>
  <si>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</si>
  <si>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</si>
  <si>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</si>
  <si>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</si>
  <si>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</si>
  <si>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</si>
  <si>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</si>
  <si>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</si>
  <si>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</si>
  <si>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</si>
  <si>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</si>
  <si>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</si>
  <si>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</si>
  <si>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</si>
  <si>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</si>
  <si>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</si>
  <si>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</si>
  <si>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</si>
  <si>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</si>
  <si>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</si>
  <si>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</si>
  <si>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</si>
  <si>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</si>
  <si>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</si>
  <si>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</si>
  <si>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</si>
  <si>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</si>
  <si>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</si>
  <si>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</si>
  <si>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</si>
  <si>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</si>
  <si>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</si>
  <si>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</si>
  <si>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</si>
  <si>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</si>
  <si>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</si>
  <si>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</si>
  <si>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</si>
  <si>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</si>
  <si>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</si>
  <si>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</si>
  <si>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</si>
  <si>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</si>
  <si>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</si>
  <si>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</si>
  <si>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</si>
  <si>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</si>
  <si>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</si>
  <si>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</si>
  <si>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</si>
  <si>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</si>
  <si>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</si>
  <si>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</si>
  <si>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</si>
  <si>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</si>
  <si>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</si>
  <si>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</si>
  <si>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</si>
  <si>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</si>
  <si>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</si>
  <si>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</si>
  <si>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</si>
  <si>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</si>
  <si>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</si>
  <si>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</si>
  <si>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</si>
  <si>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</si>
  <si>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</si>
  <si>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</si>
  <si>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</si>
  <si>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</si>
  <si>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</si>
  <si>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</si>
  <si>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</si>
  <si>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</si>
  <si>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</si>
  <si>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</si>
  <si>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</si>
  <si>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</si>
  <si>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</si>
  <si>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</si>
  <si>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</si>
  <si>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</si>
  <si>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</si>
  <si>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</si>
  <si>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</si>
  <si>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</si>
  <si>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</si>
  <si>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</si>
  <si>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</si>
  <si>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</si>
  <si>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</si>
  <si>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</si>
  <si>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</si>
  <si>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</si>
  <si>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</si>
  <si>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</si>
  <si>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</si>
  <si>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</si>
  <si>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</si>
  <si>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</si>
  <si>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</si>
  <si>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</si>
  <si>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</si>
  <si>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</si>
  <si>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</si>
  <si>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</si>
  <si>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</si>
  <si>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</si>
  <si>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</si>
  <si>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</si>
  <si>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</si>
  <si>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</si>
  <si>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</si>
  <si>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</si>
  <si>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</si>
  <si>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</si>
  <si>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</si>
  <si>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</si>
  <si>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</si>
  <si>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</si>
  <si>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</si>
  <si>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</si>
  <si>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</si>
  <si>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</si>
  <si>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</si>
  <si>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</si>
  <si>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</si>
  <si>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</si>
  <si>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</si>
  <si>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</si>
  <si>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</si>
  <si>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</si>
  <si>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</si>
  <si>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</si>
  <si>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</si>
  <si>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</si>
  <si>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</si>
  <si>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</si>
  <si>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</si>
  <si>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</si>
  <si>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</si>
  <si>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</si>
  <si>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</si>
  <si>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</si>
  <si>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</si>
  <si>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</si>
  <si>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</si>
  <si>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</si>
  <si>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</si>
  <si>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</si>
  <si>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</si>
  <si>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</si>
  <si>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</si>
  <si>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</si>
  <si>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</si>
  <si>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</si>
  <si>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</si>
  <si>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</si>
  <si>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</si>
  <si>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</si>
  <si>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</si>
  <si>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</si>
  <si>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</si>
  <si>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</si>
  <si>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</si>
  <si>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</si>
  <si>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</si>
  <si>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</si>
  <si>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</si>
  <si>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</si>
  <si>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</si>
  <si>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</si>
  <si>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</si>
  <si>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</si>
  <si>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</si>
  <si>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</si>
  <si>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</si>
  <si>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</si>
  <si>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</si>
  <si>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</si>
  <si>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</si>
  <si>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</si>
  <si>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</si>
  <si>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</si>
  <si>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</si>
  <si>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</si>
  <si>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</si>
  <si>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</si>
  <si>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</si>
  <si>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</si>
  <si>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</si>
  <si>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</si>
  <si>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</si>
  <si>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</si>
  <si>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</si>
  <si>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</si>
  <si>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</si>
  <si>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</si>
  <si>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</si>
  <si>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</si>
  <si>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</si>
  <si>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</si>
  <si>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</si>
  <si>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</si>
  <si>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</si>
  <si>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</si>
  <si>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</si>
  <si>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</si>
  <si>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</si>
  <si>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</si>
  <si>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</si>
  <si>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</si>
  <si>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</si>
  <si>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</si>
  <si>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</si>
  <si>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</si>
  <si>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</si>
  <si>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</si>
  <si>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</si>
  <si>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</si>
  <si>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</si>
  <si>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</si>
  <si>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</si>
  <si>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</si>
  <si>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</si>
  <si>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</si>
  <si>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</si>
  <si>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</si>
  <si>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</si>
  <si>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</si>
  <si>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</si>
  <si>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</si>
  <si>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</si>
  <si>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</si>
  <si>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</si>
  <si>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</si>
  <si>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</si>
  <si>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</si>
  <si>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</si>
  <si>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</si>
  <si>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</si>
  <si>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</si>
  <si>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</si>
  <si>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</si>
  <si>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</si>
  <si>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</si>
  <si>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</si>
  <si>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</si>
  <si>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</si>
  <si>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</si>
  <si>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</si>
  <si>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</si>
  <si>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</si>
  <si>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</si>
  <si>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</si>
  <si>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</si>
  <si>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</si>
  <si>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</si>
  <si>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</si>
  <si>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</si>
  <si>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</si>
  <si>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</si>
  <si>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</si>
  <si>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</si>
  <si>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</si>
  <si>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</si>
  <si>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</si>
  <si>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</si>
  <si>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</si>
  <si>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</si>
  <si>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</si>
  <si>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</si>
  <si>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</si>
  <si>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</si>
  <si>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</si>
  <si>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</si>
  <si>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</si>
  <si>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</si>
  <si>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</si>
  <si>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</si>
  <si>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</si>
  <si>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</si>
  <si>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</si>
  <si>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</si>
  <si>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</si>
  <si>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</si>
  <si>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</si>
  <si>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</si>
  <si>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</si>
  <si>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</si>
  <si>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</si>
  <si>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</si>
  <si>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</si>
  <si>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</si>
  <si>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</si>
  <si>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</si>
  <si>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</si>
  <si>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</si>
  <si>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</si>
  <si>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</si>
  <si>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</si>
  <si>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</si>
  <si>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</si>
  <si>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</si>
  <si>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</si>
  <si>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</si>
  <si>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</si>
  <si>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</si>
  <si>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</si>
  <si>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</si>
  <si>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</si>
  <si>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</si>
  <si>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</si>
  <si>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</si>
  <si>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</si>
  <si>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</si>
  <si>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</si>
  <si>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</si>
  <si>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</si>
  <si>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</si>
  <si>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</si>
  <si>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</si>
  <si>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</si>
  <si>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</si>
  <si>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</si>
  <si>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</si>
  <si>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</si>
  <si>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</si>
  <si>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</si>
  <si>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</si>
  <si>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</si>
  <si>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</si>
  <si>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</si>
  <si>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</si>
  <si>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</si>
  <si>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</si>
  <si>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</si>
  <si>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</si>
  <si>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</si>
  <si>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</si>
  <si>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</si>
  <si>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</si>
  <si>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</si>
  <si>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</si>
  <si>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</si>
  <si>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</si>
  <si>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</si>
  <si>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</si>
  <si>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</si>
  <si>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</si>
  <si>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</si>
  <si>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</si>
  <si>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</si>
  <si>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</si>
  <si>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</si>
  <si>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</si>
  <si>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</si>
  <si>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</si>
  <si>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</si>
  <si>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</si>
  <si>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</si>
  <si>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</si>
  <si>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</si>
  <si>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</si>
  <si>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</si>
  <si>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</si>
  <si>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</si>
  <si>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</si>
  <si>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</si>
  <si>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</si>
  <si>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</si>
  <si>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</si>
  <si>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</si>
  <si>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</si>
  <si>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</si>
  <si>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</si>
  <si>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</si>
  <si>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</si>
  <si>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</si>
  <si>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</si>
  <si>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</si>
  <si>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</si>
  <si>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</si>
  <si>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</si>
  <si>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</si>
  <si>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</si>
  <si>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</si>
  <si>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</si>
  <si>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</si>
  <si>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</si>
  <si>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</si>
  <si>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</si>
  <si>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</si>
  <si>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</si>
  <si>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</si>
  <si>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</si>
  <si>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</si>
  <si>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</si>
  <si>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</si>
  <si>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</si>
  <si>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</si>
  <si>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</si>
  <si>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</si>
  <si>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</si>
  <si>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</si>
  <si>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</si>
  <si>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</si>
  <si>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</si>
  <si>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</si>
  <si>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</si>
  <si>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</si>
  <si>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</si>
  <si>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</si>
  <si>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</si>
  <si>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</si>
  <si>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</si>
  <si>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</si>
  <si>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</si>
  <si>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</si>
  <si>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</si>
  <si>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</si>
  <si>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</si>
  <si>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</si>
  <si>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</si>
  <si>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</si>
  <si>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</si>
  <si>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</si>
  <si>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</si>
  <si>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</si>
  <si>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</si>
  <si>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</si>
  <si>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</si>
  <si>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</si>
  <si>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</si>
  <si>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</si>
  <si>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</si>
  <si>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</si>
  <si>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</si>
  <si>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</si>
  <si>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</si>
  <si>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</si>
  <si>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</si>
  <si>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</si>
  <si>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</si>
  <si>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</si>
  <si>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</si>
  <si>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</si>
  <si>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</si>
  <si>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</si>
  <si>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</si>
  <si>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</si>
  <si>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</si>
  <si>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</si>
  <si>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</si>
  <si>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</si>
  <si>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</si>
  <si>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</si>
  <si>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</si>
  <si>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</si>
  <si>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</si>
  <si>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</si>
  <si>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</si>
  <si>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</si>
  <si>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</si>
  <si>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</si>
  <si>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</si>
  <si>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</si>
  <si>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</si>
  <si>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</si>
  <si>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</si>
  <si>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</si>
  <si>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</si>
  <si>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</si>
  <si>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</si>
  <si>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</si>
  <si>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</si>
  <si>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</si>
  <si>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</si>
  <si>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</si>
  <si>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</si>
  <si>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</si>
  <si>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</si>
  <si>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</si>
  <si>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</si>
  <si>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</si>
  <si>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</si>
  <si>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</si>
  <si>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</si>
  <si>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</si>
  <si>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</si>
  <si>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</si>
  <si>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</si>
  <si>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</si>
  <si>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</si>
  <si>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</si>
  <si>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</si>
  <si>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</si>
  <si>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</si>
  <si>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</si>
  <si>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</si>
  <si>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</si>
  <si>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</si>
  <si>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</si>
  <si>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</si>
  <si>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</si>
  <si>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</si>
  <si>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</si>
  <si>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</si>
  <si>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</si>
  <si>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</si>
  <si>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</si>
  <si>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</si>
  <si>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</si>
  <si>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</si>
  <si>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</si>
  <si>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</si>
  <si>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</si>
  <si>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</si>
  <si>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</si>
  <si>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</si>
  <si>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</si>
  <si>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</si>
  <si>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</si>
  <si>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</si>
  <si>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</si>
  <si>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</si>
  <si>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</si>
  <si>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</si>
  <si>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</si>
  <si>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</si>
  <si>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</si>
  <si>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</si>
  <si>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</si>
  <si>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</si>
  <si>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</si>
  <si>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</si>
  <si>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</si>
  <si>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</si>
  <si>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</si>
  <si>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</si>
  <si>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</si>
  <si>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</si>
  <si>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</si>
  <si>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</si>
  <si>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</si>
  <si>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</si>
  <si>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</si>
  <si>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</si>
  <si>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</si>
  <si>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</si>
  <si>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</si>
  <si>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</si>
  <si>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</si>
  <si>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</si>
  <si>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</si>
  <si>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</si>
  <si>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</si>
  <si>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</si>
  <si>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</si>
  <si>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</si>
  <si>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</si>
  <si>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</si>
  <si>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</si>
  <si>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</si>
  <si>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</si>
  <si>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</si>
  <si>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</si>
  <si>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</si>
  <si>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</si>
  <si>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</si>
  <si>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</si>
  <si>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</si>
  <si>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</si>
  <si>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</si>
  <si>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</si>
  <si>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</si>
  <si>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</si>
  <si>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</si>
  <si>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</si>
  <si>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</si>
  <si>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</si>
  <si>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</si>
  <si>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</si>
  <si>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</si>
  <si>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</si>
  <si>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</si>
  <si>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</si>
  <si>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</si>
  <si>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</si>
  <si>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</si>
  <si>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</si>
  <si>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</si>
  <si>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</si>
  <si>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</si>
  <si>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</si>
  <si>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</si>
  <si>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</si>
  <si>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</si>
  <si>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</si>
  <si>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</si>
  <si>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</si>
  <si>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</si>
  <si>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</si>
  <si>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</si>
  <si>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</si>
  <si>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</si>
  <si>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</si>
  <si>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</si>
  <si>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</si>
  <si>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</si>
  <si>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</si>
  <si>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</si>
  <si>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</si>
  <si>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</si>
  <si>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</si>
  <si>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</si>
  <si>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</si>
  <si>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</si>
  <si>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</si>
  <si>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</si>
  <si>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</si>
  <si>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</si>
  <si>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</si>
  <si>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</si>
  <si>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</si>
  <si>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</si>
  <si>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</si>
  <si>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</si>
  <si>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</si>
  <si>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</si>
  <si>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</si>
  <si>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</si>
  <si>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</si>
  <si>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</si>
  <si>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</si>
  <si>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</si>
  <si>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</si>
  <si>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</si>
  <si>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</si>
  <si>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</si>
  <si>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</si>
  <si>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</si>
  <si>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</si>
  <si>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</si>
  <si>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</si>
  <si>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</si>
  <si>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</si>
  <si>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</si>
  <si>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</si>
  <si>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</si>
  <si>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</si>
  <si>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</si>
  <si>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</si>
  <si>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</si>
  <si>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</si>
  <si>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</si>
  <si>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</si>
  <si>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</si>
  <si>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</si>
  <si>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</si>
  <si>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</si>
  <si>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</si>
  <si>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</si>
  <si>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</si>
  <si>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</si>
  <si>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</si>
  <si>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</si>
  <si>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</si>
  <si>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</si>
  <si>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</si>
  <si>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</si>
  <si>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</si>
  <si>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</si>
  <si>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</si>
  <si>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</si>
  <si>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</si>
  <si>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</si>
  <si>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</si>
  <si>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</si>
  <si>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</si>
  <si>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</si>
  <si>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</si>
  <si>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</si>
  <si>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</si>
  <si>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</si>
  <si>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</si>
  <si>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</si>
  <si>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</si>
  <si>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</si>
  <si>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</si>
  <si>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</si>
  <si>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</si>
  <si>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</si>
  <si>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</si>
  <si>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</si>
  <si>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</si>
  <si>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</si>
  <si>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</si>
  <si>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</si>
  <si>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</si>
  <si>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</si>
  <si>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</si>
  <si>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</si>
  <si>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</si>
  <si>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</si>
  <si>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</si>
  <si>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</si>
  <si>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</si>
  <si>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</si>
  <si>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</si>
  <si>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</si>
  <si>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</si>
  <si>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</si>
  <si>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</si>
  <si>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</si>
  <si>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</si>
  <si>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</si>
  <si>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</si>
  <si>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</si>
  <si>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</si>
  <si>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</si>
  <si>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</si>
  <si>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</si>
  <si>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</si>
  <si>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</si>
  <si>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</si>
  <si>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</si>
  <si>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</si>
  <si>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</si>
  <si>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</si>
  <si>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</si>
  <si>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</si>
  <si>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</si>
  <si>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</si>
  <si>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</si>
  <si>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</si>
  <si>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</si>
  <si>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</si>
  <si>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</si>
  <si>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</si>
  <si>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</si>
  <si>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</si>
  <si>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</si>
  <si>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</si>
  <si>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</si>
  <si>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</si>
  <si>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</si>
  <si>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</si>
  <si>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</si>
  <si>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</si>
  <si>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</si>
  <si>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</si>
  <si>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</si>
  <si>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</si>
  <si>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</si>
  <si>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</si>
  <si>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</si>
  <si>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</si>
  <si>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</si>
  <si>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</si>
  <si>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</si>
  <si>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</si>
  <si>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</si>
  <si>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</si>
  <si>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</si>
  <si>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</si>
  <si>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</si>
  <si>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</si>
  <si>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</si>
  <si>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</si>
  <si>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</si>
  <si>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</si>
  <si>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</si>
  <si>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</si>
  <si>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</si>
  <si>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</si>
  <si>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</si>
  <si>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</si>
  <si>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</si>
  <si>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</si>
  <si>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</si>
  <si>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</si>
  <si>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</si>
  <si>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</si>
  <si>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</si>
  <si>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</si>
  <si>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</si>
  <si>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</si>
  <si>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</si>
  <si>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</si>
  <si>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</si>
  <si>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</si>
  <si>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</si>
  <si>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</si>
  <si>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</si>
  <si>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</si>
  <si>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</si>
  <si>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</si>
  <si>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</si>
  <si>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</si>
  <si>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</si>
  <si>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</si>
  <si>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</si>
  <si>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</si>
  <si>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</si>
  <si>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</si>
  <si>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</si>
  <si>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</si>
  <si>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</si>
  <si>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</si>
  <si>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</si>
  <si>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</si>
  <si>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</si>
  <si>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</si>
  <si>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</si>
  <si>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</si>
  <si>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</si>
  <si>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</si>
  <si>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</si>
  <si>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</si>
  <si>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</si>
  <si>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</si>
  <si>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</si>
  <si>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</si>
  <si>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</si>
  <si>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</si>
  <si>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</si>
  <si>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</si>
  <si>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</si>
  <si>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</si>
  <si>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</si>
  <si>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</si>
  <si>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</si>
  <si>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</si>
  <si>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</si>
  <si>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</si>
  <si>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</si>
  <si>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</si>
  <si>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</si>
  <si>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</si>
  <si>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</si>
  <si>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</si>
  <si>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</si>
  <si>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</si>
  <si>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</si>
  <si>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</si>
  <si>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</si>
  <si>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</si>
  <si>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</si>
  <si>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</si>
  <si>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</si>
  <si>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</si>
  <si>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</si>
  <si>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</si>
  <si>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</si>
  <si>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</si>
  <si>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</si>
  <si>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</si>
  <si>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</si>
  <si>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</si>
  <si>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</si>
  <si>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</si>
  <si>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</si>
  <si>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</si>
  <si>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</si>
  <si>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</si>
  <si>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</si>
  <si>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</si>
  <si>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</si>
  <si>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</si>
  <si>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</si>
  <si>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</si>
  <si>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</si>
  <si>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</si>
  <si>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</si>
  <si>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</si>
  <si>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</si>
  <si>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</si>
  <si>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</si>
  <si>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</si>
  <si>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</si>
  <si>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</si>
  <si>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</si>
  <si>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</si>
  <si>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</si>
  <si>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</si>
  <si>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</si>
  <si>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</si>
  <si>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</si>
  <si>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</si>
  <si>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</si>
  <si>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</si>
  <si>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</si>
  <si>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</si>
  <si>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</si>
  <si>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</si>
  <si>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</si>
  <si>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</si>
  <si>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</si>
  <si>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</si>
  <si>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</si>
  <si>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</si>
  <si>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</si>
  <si>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</si>
  <si>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</si>
  <si>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</si>
  <si>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</si>
  <si>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</si>
  <si>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</si>
  <si>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</si>
  <si>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</si>
  <si>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</si>
  <si>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</si>
  <si>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</si>
  <si>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</si>
  <si>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</si>
  <si>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</si>
  <si>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</si>
  <si>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</si>
  <si>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</si>
  <si>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</si>
  <si>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</si>
  <si>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</si>
  <si>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</si>
  <si>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</si>
  <si>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</si>
  <si>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</si>
  <si>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</si>
  <si>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</si>
  <si>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</si>
  <si>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</si>
  <si>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</si>
  <si>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</si>
  <si>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</si>
  <si>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</si>
  <si>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</si>
  <si>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</si>
  <si>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</si>
  <si>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</si>
  <si>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</si>
  <si>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</si>
  <si>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</si>
  <si>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</si>
  <si>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</si>
  <si>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</si>
  <si>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</si>
  <si>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</si>
  <si>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</si>
  <si>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</si>
  <si>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</si>
  <si>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</si>
  <si>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</si>
  <si>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</si>
  <si>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</si>
  <si>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</si>
  <si>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</si>
  <si>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</si>
  <si>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</si>
  <si>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</si>
  <si>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</si>
  <si>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</si>
  <si>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</si>
  <si>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</si>
  <si>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</si>
  <si>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</si>
  <si>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</si>
  <si>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</si>
  <si>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</si>
  <si>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</si>
  <si>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</si>
  <si>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</si>
  <si>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</si>
  <si>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</si>
  <si>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</si>
  <si>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</si>
  <si>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</si>
  <si>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</si>
  <si>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</si>
  <si>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</si>
  <si>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</si>
  <si>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</si>
  <si>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</si>
  <si>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</si>
  <si>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</si>
  <si>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</si>
  <si>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</si>
  <si>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</si>
  <si>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</si>
  <si>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</si>
  <si>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</si>
  <si>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</si>
  <si>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</si>
  <si>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</si>
  <si>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</si>
  <si>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</si>
  <si>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</si>
  <si>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</si>
  <si>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</si>
  <si>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</si>
  <si>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</si>
  <si>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</si>
  <si>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</si>
  <si>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</si>
  <si>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</si>
  <si>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</si>
  <si>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</si>
  <si>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</si>
  <si>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</si>
  <si>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</si>
  <si>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</si>
  <si>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</si>
  <si>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</si>
  <si>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</si>
  <si>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</si>
  <si>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</si>
  <si>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</si>
  <si>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</si>
  <si>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</si>
  <si>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</si>
  <si>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</si>
  <si>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</si>
  <si>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</si>
  <si>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</si>
  <si>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</si>
  <si>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</si>
  <si>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</si>
  <si>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</si>
  <si>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</si>
  <si>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</si>
  <si>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</si>
  <si>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</si>
  <si>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</si>
  <si>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</si>
  <si>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</si>
  <si>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</si>
  <si>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</si>
  <si>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</si>
  <si>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</si>
  <si>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</si>
  <si>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</si>
  <si>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</si>
  <si>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</si>
  <si>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</si>
  <si>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</si>
  <si>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</si>
  <si>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</si>
  <si>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</si>
  <si>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</si>
  <si>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</si>
  <si>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</si>
  <si>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</si>
  <si>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</si>
  <si>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</si>
  <si>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</si>
  <si>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</si>
  <si>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</si>
  <si>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</si>
  <si>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</si>
  <si>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</si>
  <si>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</si>
  <si>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</si>
  <si>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</si>
  <si>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</si>
  <si>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</si>
  <si>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</si>
  <si>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</si>
  <si>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</si>
  <si>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</si>
  <si>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</si>
  <si>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</si>
  <si>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</si>
  <si>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</si>
  <si>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</si>
  <si>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</si>
  <si>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</si>
  <si>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</si>
  <si>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</si>
  <si>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</si>
  <si>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</si>
  <si>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</si>
  <si>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</si>
  <si>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</si>
  <si>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</si>
  <si>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</si>
  <si>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</si>
  <si>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</si>
  <si>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</si>
  <si>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</si>
  <si>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</si>
  <si>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</si>
  <si>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</si>
  <si>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</si>
  <si>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</si>
  <si>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</si>
  <si>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</si>
  <si>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</si>
  <si>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</si>
  <si>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</si>
  <si>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</si>
  <si>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</si>
  <si>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</si>
  <si>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</si>
  <si>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</si>
  <si>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</si>
  <si>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</si>
  <si>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</si>
  <si>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</si>
  <si>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</si>
  <si>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</si>
  <si>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</si>
  <si>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</si>
  <si>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</si>
  <si>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</si>
  <si>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</si>
  <si>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</si>
  <si>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</si>
  <si>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</si>
  <si>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</si>
  <si>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</si>
  <si>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</si>
  <si>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</si>
  <si>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</si>
  <si>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</si>
  <si>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</si>
  <si>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</si>
  <si>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</si>
  <si>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</si>
  <si>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</si>
  <si>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</si>
  <si>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</si>
  <si>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</si>
  <si>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</si>
  <si>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</si>
  <si>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</si>
  <si>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</si>
  <si>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</si>
  <si>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</si>
  <si>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</si>
  <si>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</si>
  <si>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</si>
  <si>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</si>
  <si>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</si>
  <si>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</si>
  <si>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</si>
  <si>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</si>
  <si>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</si>
  <si>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</si>
  <si>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</si>
  <si>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</si>
  <si>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</si>
  <si>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</si>
  <si>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</si>
  <si>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</si>
  <si>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</si>
  <si>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</si>
  <si>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</si>
  <si>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</si>
  <si>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</si>
  <si>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</si>
  <si>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</si>
  <si>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</si>
  <si>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</si>
  <si>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</si>
  <si>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</si>
  <si>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</si>
  <si>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</si>
  <si>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</si>
  <si>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</si>
  <si>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</si>
  <si>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</si>
  <si>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</si>
  <si>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</si>
  <si>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</si>
  <si>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</si>
  <si>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</si>
  <si>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</si>
  <si>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</si>
  <si>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</si>
  <si>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</si>
  <si>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</si>
  <si>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</si>
  <si>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</si>
  <si>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</si>
  <si>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</si>
  <si>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</si>
  <si>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</si>
  <si>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</si>
  <si>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</si>
  <si>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</si>
  <si>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</si>
  <si>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</si>
  <si>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</si>
  <si>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</si>
  <si>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</si>
  <si>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</si>
  <si>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</si>
  <si>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</si>
  <si>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</si>
  <si>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</si>
  <si>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</si>
  <si>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</si>
  <si>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</si>
  <si>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</si>
  <si>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</si>
  <si>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</si>
  <si>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</si>
  <si>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</si>
  <si>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</si>
  <si>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</si>
  <si>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</si>
  <si>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</si>
  <si>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</si>
  <si>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</si>
  <si>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</si>
  <si>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</si>
  <si>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</si>
  <si>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</si>
  <si>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</si>
  <si>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</si>
  <si>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</si>
  <si>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</si>
  <si>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</si>
  <si>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</si>
  <si>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</si>
  <si>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</si>
  <si>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</si>
  <si>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</si>
  <si>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</si>
  <si>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</si>
  <si>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</si>
  <si>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</si>
  <si>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</si>
  <si>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</si>
  <si>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</si>
  <si>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</si>
  <si>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</si>
  <si>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</si>
  <si>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</si>
  <si>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</si>
  <si>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</si>
  <si>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</si>
  <si>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</si>
  <si>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</si>
  <si>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</si>
  <si>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</si>
  <si>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</si>
  <si>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</si>
  <si>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</si>
  <si>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</si>
  <si>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</si>
  <si>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</si>
  <si>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</si>
  <si>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</si>
  <si>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</si>
  <si>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</si>
  <si>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</si>
  <si>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</si>
  <si>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</si>
  <si>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</si>
  <si>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</si>
  <si>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</si>
  <si>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</si>
  <si>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</si>
  <si>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</si>
  <si>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</si>
  <si>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</si>
  <si>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</si>
  <si>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</si>
  <si>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</si>
  <si>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</si>
  <si>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</si>
  <si>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</si>
  <si>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</si>
  <si>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</si>
  <si>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</si>
  <si>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</si>
  <si>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</si>
  <si>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</si>
  <si>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</si>
  <si>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</si>
  <si>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</si>
  <si>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</si>
  <si>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</si>
  <si>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</si>
  <si>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</si>
  <si>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</si>
  <si>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</si>
  <si>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</si>
  <si>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</si>
  <si>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</si>
  <si>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</si>
  <si>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</si>
  <si>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</si>
  <si>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</si>
  <si>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</si>
  <si>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</si>
  <si>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</si>
  <si>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</si>
  <si>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</si>
  <si>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</si>
  <si>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</si>
  <si>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</si>
  <si>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</si>
  <si>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</si>
  <si>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</si>
  <si>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</si>
  <si>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</si>
  <si>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</si>
  <si>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</si>
  <si>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</si>
  <si>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</si>
  <si>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</si>
  <si>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</si>
  <si>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</si>
  <si>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</si>
  <si>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</si>
  <si>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</si>
  <si>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</si>
  <si>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</si>
  <si>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</si>
  <si>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</si>
  <si>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</si>
  <si>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</si>
  <si>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</si>
  <si>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</si>
  <si>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</si>
  <si>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</si>
  <si>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</si>
  <si>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</si>
  <si>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</si>
  <si>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</si>
  <si>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</si>
  <si>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</si>
  <si>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</si>
  <si>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</si>
  <si>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</si>
  <si>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</si>
  <si>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</si>
  <si>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</si>
  <si>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</si>
  <si>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</si>
  <si>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</si>
  <si>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</si>
  <si>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</si>
  <si>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</si>
  <si>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</si>
  <si>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</si>
  <si>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</si>
  <si>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</si>
  <si>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</si>
  <si>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</si>
  <si>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</si>
  <si>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</si>
  <si>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</si>
  <si>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</si>
  <si>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</si>
  <si>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</si>
  <si>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</si>
  <si>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</si>
  <si>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</si>
  <si>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</si>
  <si>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</si>
  <si>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</si>
  <si>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</si>
  <si>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</si>
  <si>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</si>
  <si>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</si>
  <si>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</si>
  <si>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</si>
  <si>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</si>
  <si>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</si>
  <si>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</si>
  <si>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</si>
  <si>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</si>
  <si>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</si>
  <si>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</si>
  <si>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</si>
  <si>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</si>
  <si>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</si>
  <si>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</si>
  <si>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</si>
  <si>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</si>
  <si>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</si>
  <si>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</si>
  <si>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</si>
  <si>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</si>
  <si>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</si>
  <si>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</si>
  <si>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</si>
  <si>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</si>
  <si>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</si>
  <si>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</si>
  <si>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</si>
  <si>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</si>
  <si>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</si>
  <si>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</si>
  <si>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</si>
  <si>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</si>
  <si>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</si>
  <si>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</si>
  <si>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</si>
  <si>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</si>
  <si>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</si>
  <si>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</si>
  <si>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</si>
  <si>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</si>
  <si>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</si>
  <si>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</si>
  <si>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</si>
  <si>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</si>
  <si>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</si>
  <si>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</si>
  <si>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</si>
  <si>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</si>
  <si>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</si>
  <si>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</si>
  <si>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</si>
  <si>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</si>
  <si>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</si>
  <si>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</si>
  <si>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</si>
  <si>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</si>
  <si>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</si>
  <si>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</si>
  <si>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</si>
  <si>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</si>
  <si>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</si>
  <si>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</si>
  <si>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</si>
  <si>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</si>
  <si>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</si>
  <si>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</si>
  <si>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</si>
  <si>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</si>
  <si>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</si>
  <si>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</si>
  <si>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</si>
  <si>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</si>
  <si>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</si>
  <si>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</si>
  <si>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</si>
  <si>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</si>
  <si>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</si>
  <si>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</si>
  <si>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</si>
  <si>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</si>
  <si>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</si>
  <si>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</si>
  <si>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</si>
  <si>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</si>
  <si>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</si>
  <si>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</si>
  <si>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</si>
  <si>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</si>
  <si>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</si>
  <si>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</si>
  <si>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</si>
  <si>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</si>
  <si>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</si>
  <si>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</si>
  <si>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</si>
  <si>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</si>
  <si>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</si>
  <si>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</si>
  <si>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</si>
  <si>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</si>
  <si>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</si>
  <si>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</si>
  <si>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</si>
  <si>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</si>
  <si>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</si>
  <si>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</si>
  <si>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</si>
  <si>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</si>
  <si>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</si>
  <si>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</si>
  <si>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</si>
  <si>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</si>
  <si>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</si>
  <si>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</si>
  <si>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</si>
  <si>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</si>
  <si>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</si>
  <si>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</si>
  <si>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</si>
  <si>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</si>
  <si>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</si>
  <si>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</si>
  <si>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</si>
  <si>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</si>
  <si>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</si>
  <si>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</si>
  <si>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</si>
  <si>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</si>
  <si>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</si>
  <si>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</si>
  <si>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</si>
  <si>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</si>
  <si>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</si>
  <si>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</si>
  <si>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</si>
  <si>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</si>
  <si>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</si>
  <si>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</si>
  <si>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</si>
  <si>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</si>
  <si>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</si>
  <si>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</si>
  <si>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</si>
  <si>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</si>
  <si>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</si>
  <si>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</si>
  <si>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</si>
  <si>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</si>
  <si>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</si>
  <si>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</si>
  <si>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</si>
  <si>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</si>
  <si>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</si>
  <si>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</si>
  <si>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</si>
  <si>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</si>
  <si>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</si>
  <si>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</si>
  <si>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</si>
  <si>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</si>
  <si>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</si>
  <si>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</si>
  <si>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</si>
  <si>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</si>
  <si>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</si>
  <si>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</si>
  <si>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</si>
  <si>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</si>
  <si>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</si>
  <si>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</si>
  <si>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</si>
  <si>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</si>
  <si>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</si>
  <si>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</si>
  <si>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</si>
  <si>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</si>
  <si>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</si>
  <si>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</si>
  <si>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</si>
  <si>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</si>
  <si>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</si>
  <si>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</si>
  <si>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</si>
  <si>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</si>
  <si>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</si>
  <si>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</si>
  <si>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</si>
  <si>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</si>
  <si>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</si>
  <si>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</si>
  <si>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</si>
  <si>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</si>
  <si>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</si>
  <si>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</si>
  <si>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</si>
  <si>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</si>
  <si>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</si>
  <si>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</si>
  <si>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</si>
  <si>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</si>
  <si>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</si>
  <si>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</si>
  <si>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</si>
  <si>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</si>
  <si>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</si>
  <si>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</si>
  <si>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</si>
  <si>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</si>
  <si>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</si>
  <si>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</si>
  <si>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</si>
  <si>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</si>
  <si>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</si>
  <si>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</si>
  <si>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</si>
  <si>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</si>
  <si>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</si>
  <si>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</si>
  <si>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</si>
  <si>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</si>
  <si>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</si>
  <si>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</si>
  <si>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</si>
  <si>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</si>
  <si>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</si>
  <si>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</si>
  <si>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</si>
  <si>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</si>
  <si>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</si>
  <si>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</si>
  <si>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</si>
  <si>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</si>
  <si>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</si>
  <si>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</si>
  <si>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</si>
  <si>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</si>
  <si>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</si>
  <si>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</si>
  <si>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</si>
  <si>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</si>
  <si>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</si>
  <si>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</si>
  <si>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</si>
  <si>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</si>
  <si>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</si>
  <si>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</si>
  <si>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</si>
  <si>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</si>
  <si>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</si>
  <si>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</si>
  <si>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</si>
  <si>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</si>
  <si>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</si>
  <si>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</si>
  <si>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</si>
  <si>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</si>
  <si>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</si>
  <si>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</si>
  <si>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</si>
  <si>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</si>
  <si>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</si>
  <si>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</si>
  <si>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</si>
  <si>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</si>
  <si>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</si>
  <si>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</si>
  <si>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</si>
  <si>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</si>
  <si>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</si>
  <si>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</si>
  <si>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</si>
  <si>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</si>
  <si>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</si>
  <si>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</si>
  <si>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</si>
  <si>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</si>
  <si>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</si>
  <si>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</si>
  <si>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</si>
  <si>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</si>
  <si>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</si>
  <si>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</si>
  <si>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</si>
  <si>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</si>
  <si>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</si>
  <si>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</si>
  <si>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</si>
  <si>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</si>
  <si>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</si>
  <si>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</si>
  <si>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</si>
  <si>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</si>
  <si>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</si>
  <si>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</si>
  <si>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</si>
  <si>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</si>
  <si>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</si>
  <si>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</si>
  <si>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</si>
  <si>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</si>
  <si>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</si>
  <si>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</si>
  <si>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</si>
  <si>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</si>
  <si>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</si>
  <si>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</si>
  <si>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</si>
  <si>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</si>
  <si>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</si>
  <si>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</si>
  <si>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</si>
  <si>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</si>
  <si>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</si>
  <si>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</si>
  <si>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</si>
  <si>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</si>
  <si>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</si>
  <si>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</si>
  <si>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</si>
  <si>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</si>
  <si>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</si>
  <si>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</si>
  <si>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</si>
  <si>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</si>
  <si>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</si>
  <si>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</si>
  <si>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</si>
  <si>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</si>
  <si>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</si>
  <si>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</si>
  <si>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</si>
  <si>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</si>
  <si>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</si>
  <si>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</si>
  <si>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</si>
  <si>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</si>
  <si>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</si>
  <si>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</si>
  <si>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</si>
  <si>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</si>
  <si>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</si>
  <si>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</si>
  <si>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</si>
  <si>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</si>
  <si>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</si>
  <si>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</si>
  <si>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</si>
  <si>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</si>
  <si>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</si>
  <si>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</si>
  <si>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</si>
  <si>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</si>
  <si>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</si>
  <si>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</si>
  <si>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</si>
  <si>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</si>
  <si>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</si>
  <si>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</si>
  <si>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</si>
  <si>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</si>
  <si>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</si>
  <si>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</si>
  <si>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</si>
  <si>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</si>
  <si>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</si>
  <si>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</si>
  <si>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</si>
  <si>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</si>
  <si>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</si>
  <si>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</si>
  <si>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</si>
  <si>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</si>
  <si>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</si>
  <si>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</si>
  <si>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</si>
  <si>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</si>
  <si>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</si>
  <si>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</si>
  <si>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</si>
  <si>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</si>
  <si>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</si>
  <si>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</si>
  <si>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</si>
  <si>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</si>
  <si>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</si>
  <si>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</si>
  <si>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</si>
  <si>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</si>
  <si>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</si>
  <si>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</si>
  <si>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</si>
  <si>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</si>
  <si>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</si>
  <si>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</si>
  <si>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</si>
  <si>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</si>
  <si>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</si>
  <si>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</si>
  <si>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</si>
  <si>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</si>
  <si>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</si>
  <si>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</si>
  <si>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</si>
  <si>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</si>
  <si>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</si>
  <si>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</si>
  <si>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</si>
  <si>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</si>
  <si>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</si>
  <si>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</si>
  <si>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</si>
  <si>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</si>
  <si>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</si>
  <si>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</si>
  <si>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</si>
  <si>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</si>
  <si>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</si>
  <si>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</si>
  <si>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</si>
  <si>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</si>
  <si>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</si>
  <si>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</si>
  <si>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</si>
  <si>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</si>
  <si>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</si>
  <si>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</si>
  <si>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</si>
  <si>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</si>
  <si>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</si>
  <si>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</si>
  <si>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</si>
  <si>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</si>
  <si>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</si>
  <si>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</si>
  <si>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</si>
  <si>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</si>
  <si>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</si>
  <si>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</si>
  <si>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</si>
  <si>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</si>
  <si>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</si>
  <si>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</si>
  <si>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</si>
  <si>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</si>
  <si>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</si>
  <si>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</si>
  <si>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</si>
  <si>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</si>
  <si>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</si>
  <si>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</si>
  <si>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</si>
  <si>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</si>
  <si>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</si>
  <si>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</si>
  <si>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</si>
  <si>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</si>
  <si>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</si>
  <si>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</si>
  <si>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</si>
  <si>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</si>
  <si>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</si>
  <si>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</si>
  <si>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</si>
  <si>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</si>
  <si>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</si>
  <si>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</si>
  <si>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</si>
  <si>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</si>
  <si>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</si>
  <si>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</si>
  <si>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</si>
  <si>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</si>
  <si>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</si>
  <si>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</si>
  <si>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</si>
  <si>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</si>
  <si>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</si>
  <si>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</si>
  <si>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</si>
  <si>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</si>
  <si>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</si>
  <si>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</si>
  <si>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</si>
  <si>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</si>
  <si>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</si>
  <si>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</si>
  <si>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</si>
  <si>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</si>
  <si>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</si>
  <si>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</si>
  <si>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</si>
  <si>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</si>
  <si>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</si>
  <si>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</si>
  <si>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</si>
  <si>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</si>
  <si>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</si>
  <si>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</si>
  <si>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</si>
  <si>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</si>
  <si>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</si>
  <si>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</si>
  <si>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</si>
  <si>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</si>
  <si>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</si>
  <si>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</si>
  <si>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</si>
  <si>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</si>
  <si>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</si>
  <si>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</si>
  <si>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</si>
  <si>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</si>
  <si>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</si>
  <si>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</si>
  <si>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</si>
  <si>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</si>
  <si>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</si>
  <si>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</si>
  <si>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</si>
  <si>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</si>
  <si>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</si>
  <si>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</si>
  <si>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</si>
  <si>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</si>
  <si>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</si>
  <si>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</si>
  <si>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</si>
  <si>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</si>
  <si>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</si>
  <si>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</si>
  <si>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</si>
  <si>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</si>
  <si>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</si>
  <si>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</si>
  <si>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</si>
  <si>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</si>
  <si>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</si>
  <si>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</si>
  <si>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</si>
  <si>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</si>
  <si>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</si>
  <si>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</si>
  <si>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</si>
  <si>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</si>
  <si>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</si>
  <si>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</si>
  <si>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</si>
  <si>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</si>
  <si>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</si>
  <si>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</si>
  <si>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</si>
  <si>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</si>
  <si>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</si>
  <si>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</si>
  <si>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</si>
  <si>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</si>
  <si>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</si>
  <si>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</si>
  <si>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</si>
  <si>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</si>
  <si>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</si>
  <si>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</si>
  <si>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</si>
  <si>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</si>
  <si>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</si>
  <si>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</si>
  <si>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</si>
  <si>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</si>
  <si>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</si>
  <si>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</si>
  <si>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</si>
  <si>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</si>
  <si>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</si>
  <si>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</si>
  <si>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</si>
  <si>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</si>
  <si>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</si>
  <si>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</si>
  <si>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</si>
  <si>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</si>
  <si>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</si>
  <si>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</si>
  <si>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</si>
  <si>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</si>
  <si>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</si>
  <si>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</si>
  <si>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</si>
  <si>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</si>
  <si>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</si>
  <si>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</si>
  <si>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</si>
  <si>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</si>
  <si>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</si>
  <si>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</si>
  <si>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</si>
  <si>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</si>
  <si>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</si>
  <si>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</si>
  <si>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</si>
  <si>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</si>
  <si>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</si>
  <si>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</si>
  <si>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</si>
  <si>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</si>
  <si>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</si>
  <si>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</si>
  <si>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</si>
  <si>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</si>
  <si>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</si>
  <si>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</si>
  <si>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</si>
  <si>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</si>
  <si>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</si>
  <si>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</si>
  <si>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</si>
  <si>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</si>
  <si>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</si>
  <si>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</si>
  <si>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</si>
  <si>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</si>
  <si>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</si>
  <si>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</si>
  <si>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</si>
  <si>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</si>
  <si>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</si>
  <si>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</si>
  <si>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</si>
  <si>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</si>
  <si>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</si>
  <si>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</si>
  <si>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</si>
  <si>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</si>
  <si>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</si>
  <si>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</si>
  <si>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</si>
  <si>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</si>
  <si>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</si>
  <si>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</si>
  <si>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</si>
  <si>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</si>
  <si>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</si>
  <si>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</si>
  <si>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</si>
  <si>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</si>
  <si>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</si>
  <si>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</si>
  <si>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</si>
  <si>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</si>
  <si>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</si>
  <si>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</si>
  <si>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</si>
  <si>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</si>
  <si>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</si>
  <si>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</si>
  <si>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</si>
  <si>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</si>
  <si>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</si>
  <si>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</si>
  <si>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</si>
  <si>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</si>
  <si>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</si>
  <si>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</si>
  <si>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</si>
  <si>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</si>
  <si>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</si>
  <si>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</si>
  <si>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</si>
  <si>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</si>
  <si>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</si>
  <si>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</si>
  <si>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</si>
  <si>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</si>
  <si>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</si>
  <si>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</si>
  <si>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</si>
  <si>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</si>
  <si>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</si>
  <si>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</si>
  <si>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</si>
  <si>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</si>
  <si>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</si>
  <si>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</si>
  <si>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</si>
  <si>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</si>
  <si>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</si>
  <si>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</si>
  <si>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</si>
  <si>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</si>
  <si>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</si>
  <si>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</si>
  <si>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</si>
  <si>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</si>
  <si>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</si>
  <si>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</si>
  <si>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</si>
  <si>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</si>
  <si>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</si>
  <si>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</si>
  <si>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</si>
  <si>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</si>
  <si>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</si>
  <si>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</si>
  <si>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</si>
  <si>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</si>
  <si>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</si>
  <si>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</si>
  <si>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</si>
  <si>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</si>
  <si>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</si>
  <si>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</si>
  <si>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</si>
  <si>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</si>
  <si>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</si>
  <si>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</si>
  <si>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</si>
  <si>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</si>
  <si>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</si>
  <si>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</si>
  <si>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</si>
  <si>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</si>
  <si>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</si>
  <si>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</si>
  <si>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</si>
  <si>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</si>
  <si>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</si>
  <si>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</si>
  <si>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</si>
  <si>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</si>
  <si>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</si>
  <si>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</si>
  <si>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</si>
  <si>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</si>
  <si>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</si>
  <si>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</si>
  <si>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</si>
  <si>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</si>
  <si>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</si>
  <si>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</si>
  <si>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</si>
  <si>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</si>
  <si>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</si>
  <si>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</si>
  <si>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</si>
  <si>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</si>
  <si>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</si>
  <si>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</si>
  <si>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</si>
  <si>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</si>
  <si>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</si>
  <si>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</si>
  <si>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</si>
  <si>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</si>
  <si>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</si>
  <si>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</si>
  <si>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</si>
  <si>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</si>
  <si>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</si>
  <si>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</si>
  <si>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</si>
  <si>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</si>
  <si>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</si>
  <si>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</si>
  <si>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</si>
  <si>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</si>
  <si>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</si>
  <si>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</si>
  <si>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</si>
  <si>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</si>
  <si>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</si>
  <si>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</si>
  <si>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</si>
  <si>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</si>
  <si>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</si>
  <si>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</si>
  <si>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</si>
  <si>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</si>
  <si>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</si>
  <si>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</si>
  <si>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</si>
  <si>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</si>
  <si>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</si>
  <si>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</si>
  <si>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</si>
  <si>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</si>
  <si>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</si>
  <si>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</si>
  <si>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</si>
  <si>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</si>
  <si>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</si>
  <si>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</si>
  <si>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</si>
  <si>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</si>
  <si>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</si>
  <si>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</si>
  <si>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</si>
  <si>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</si>
  <si>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</si>
  <si>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</si>
  <si>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</si>
  <si>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</si>
  <si>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</si>
  <si>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</si>
  <si>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</si>
  <si>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</si>
  <si>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</si>
  <si>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</si>
  <si>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</si>
  <si>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</si>
  <si>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</si>
  <si>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</si>
  <si>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</si>
  <si>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</si>
  <si>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</si>
  <si>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</si>
  <si>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</si>
  <si>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</si>
  <si>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</si>
  <si>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</si>
  <si>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</si>
  <si>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</si>
  <si>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</si>
  <si>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</si>
  <si>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</si>
  <si>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</si>
  <si>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</si>
  <si>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</si>
  <si>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</si>
  <si>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</si>
  <si>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</si>
  <si>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</si>
  <si>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</si>
  <si>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</si>
  <si>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</si>
  <si>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</si>
  <si>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</si>
  <si>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</si>
  <si>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</si>
  <si>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</si>
  <si>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</si>
  <si>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</si>
  <si>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</si>
  <si>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</si>
  <si>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</si>
  <si>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</si>
  <si>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</si>
  <si>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</si>
  <si>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</si>
  <si>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</si>
  <si>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</si>
  <si>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</si>
  <si>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</si>
  <si>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</si>
  <si>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</si>
  <si>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</si>
  <si>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</si>
  <si>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</si>
  <si>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</si>
  <si>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</si>
  <si>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</si>
  <si>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</si>
  <si>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</si>
  <si>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</si>
  <si>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</si>
  <si>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</si>
  <si>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</si>
  <si>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</si>
  <si>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</si>
  <si>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</si>
  <si>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</si>
  <si>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</si>
  <si>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</si>
  <si>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</si>
  <si>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</si>
  <si>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</si>
  <si>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</si>
  <si>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</si>
  <si>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</si>
  <si>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</si>
  <si>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</si>
  <si>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</si>
  <si>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</si>
  <si>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</si>
  <si>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</si>
  <si>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</si>
  <si>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</si>
  <si>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</si>
  <si>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</si>
  <si>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</si>
  <si>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</si>
  <si>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</si>
  <si>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</si>
  <si>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</si>
  <si>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</si>
  <si>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</si>
  <si>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</si>
  <si>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</si>
  <si>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</si>
  <si>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</si>
  <si>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</si>
  <si>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</si>
  <si>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</si>
  <si>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</si>
  <si>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</si>
  <si>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</si>
  <si>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</si>
  <si>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</si>
  <si>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</si>
  <si>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</si>
  <si>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</si>
  <si>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</si>
  <si>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</si>
  <si>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</si>
  <si>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</si>
  <si>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</si>
  <si>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</si>
  <si>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</si>
  <si>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</si>
  <si>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</si>
  <si>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</si>
  <si>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</si>
  <si>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</si>
  <si>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</si>
  <si>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</si>
  <si>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</si>
  <si>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</si>
  <si>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</si>
  <si>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</si>
  <si>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</si>
  <si>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</si>
  <si>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</si>
  <si>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</si>
  <si>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</si>
  <si>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</si>
  <si>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</si>
  <si>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</si>
  <si>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</si>
  <si>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</si>
  <si>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</si>
  <si>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</si>
  <si>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</si>
  <si>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</si>
  <si>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</si>
  <si>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</si>
  <si>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</si>
  <si>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</si>
  <si>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</si>
  <si>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</si>
  <si>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</si>
  <si>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</si>
  <si>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</si>
  <si>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</si>
  <si>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</si>
  <si>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</si>
  <si>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</si>
  <si>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</si>
  <si>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</si>
  <si>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</si>
  <si>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</si>
  <si>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</si>
  <si>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</si>
  <si>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</si>
  <si>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</si>
  <si>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</si>
  <si>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</si>
  <si>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</si>
  <si>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</si>
  <si>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</si>
  <si>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</si>
  <si>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</si>
  <si>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</si>
  <si>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</si>
  <si>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</si>
  <si>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</si>
  <si>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</si>
  <si>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</si>
  <si>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</si>
  <si>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</si>
  <si>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</si>
  <si>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</si>
  <si>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</si>
  <si>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</si>
  <si>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</si>
  <si>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</si>
  <si>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</si>
  <si>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</si>
  <si>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</si>
  <si>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</si>
  <si>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</si>
  <si>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</si>
  <si>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</si>
  <si>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</si>
  <si>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</si>
  <si>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</si>
  <si>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</si>
  <si>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</si>
  <si>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</si>
  <si>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</si>
  <si>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</si>
  <si>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</si>
  <si>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</si>
  <si>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</si>
  <si>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</si>
  <si>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</si>
  <si>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</si>
  <si>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</si>
  <si>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</si>
  <si>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</si>
  <si>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</si>
  <si>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</si>
  <si>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</si>
  <si>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</si>
  <si>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</si>
  <si>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</si>
  <si>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</si>
  <si>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</si>
  <si>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</si>
  <si>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</si>
  <si>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</si>
  <si>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</si>
  <si>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</si>
  <si>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</si>
  <si>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</si>
  <si>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</si>
  <si>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</si>
  <si>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</si>
  <si>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</si>
  <si>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</si>
  <si>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</si>
  <si>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</si>
  <si>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</si>
  <si>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</si>
  <si>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</si>
  <si>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</si>
  <si>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</si>
  <si>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</si>
  <si>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</si>
  <si>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</si>
  <si>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</si>
  <si>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</si>
  <si>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</si>
  <si>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</si>
  <si>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</si>
  <si>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</si>
  <si>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</si>
  <si>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</si>
  <si>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</si>
  <si>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</si>
  <si>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</si>
  <si>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</si>
  <si>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</si>
  <si>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</si>
  <si>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</si>
  <si>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</si>
  <si>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</si>
  <si>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</si>
  <si>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</si>
  <si>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</si>
  <si>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</si>
  <si>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</si>
  <si>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</si>
  <si>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</si>
  <si>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</si>
  <si>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</si>
  <si>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</si>
  <si>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</si>
  <si>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</si>
  <si>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</si>
  <si>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</si>
  <si>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</si>
  <si>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</si>
  <si>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</si>
  <si>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</si>
  <si>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</si>
  <si>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</si>
  <si>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</si>
  <si>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</si>
  <si>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</si>
  <si>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</si>
  <si>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</si>
  <si>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</si>
  <si>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</si>
  <si>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</si>
  <si>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</si>
  <si>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</si>
  <si>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</si>
  <si>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</si>
  <si>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</si>
  <si>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</si>
  <si>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</si>
  <si>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</si>
  <si>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</si>
  <si>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</si>
  <si>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</si>
  <si>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</si>
  <si>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</si>
  <si>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</si>
  <si>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</si>
  <si>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</si>
  <si>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</si>
  <si>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</si>
  <si>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</si>
  <si>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</si>
  <si>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</si>
  <si>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</si>
  <si>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</si>
  <si>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</si>
  <si>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</si>
  <si>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</si>
  <si>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</si>
  <si>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</si>
  <si>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</si>
  <si>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</si>
  <si>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</si>
  <si>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</si>
  <si>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</si>
  <si>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</si>
  <si>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</si>
  <si>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</si>
  <si>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</si>
  <si>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</si>
  <si>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</si>
  <si>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</si>
  <si>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</si>
  <si>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</si>
  <si>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</si>
  <si>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</si>
  <si>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</si>
  <si>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</si>
  <si>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</si>
  <si>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</si>
  <si>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</si>
  <si>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</si>
  <si>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</si>
  <si>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</si>
  <si>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</si>
  <si>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</si>
  <si>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</si>
  <si>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</si>
  <si>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</si>
  <si>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</si>
  <si>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</si>
  <si>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</si>
  <si>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</si>
  <si>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</si>
  <si>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</si>
  <si>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</si>
  <si>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</si>
  <si>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</si>
  <si>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</si>
  <si>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</si>
  <si>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</si>
  <si>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</si>
  <si>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</si>
  <si>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</si>
  <si>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</si>
  <si>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</si>
  <si>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</si>
  <si>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</si>
  <si>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</si>
  <si>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</si>
  <si>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</si>
  <si>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</si>
  <si>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</si>
  <si>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</si>
  <si>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</si>
  <si>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</si>
  <si>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</si>
  <si>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</si>
  <si>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</si>
  <si>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</si>
  <si>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</si>
  <si>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</si>
  <si>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</si>
  <si>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</si>
  <si>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</si>
  <si>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</si>
  <si>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</si>
  <si>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</si>
  <si>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</si>
  <si>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</si>
  <si>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</si>
  <si>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</si>
  <si>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</si>
  <si>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</si>
  <si>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</si>
  <si>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</si>
  <si>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</si>
  <si>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</si>
  <si>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</si>
  <si>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</si>
  <si>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</si>
  <si>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</si>
  <si>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</si>
  <si>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</si>
  <si>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</si>
  <si>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</si>
  <si>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</si>
  <si>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</si>
  <si>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</si>
  <si>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</si>
  <si>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</si>
  <si>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</si>
  <si>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</si>
  <si>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</si>
  <si>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</si>
  <si>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</si>
  <si>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</si>
  <si>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</si>
  <si>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</si>
  <si>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</si>
  <si>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</si>
  <si>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</si>
  <si>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</si>
  <si>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</si>
  <si>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</si>
  <si>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</si>
  <si>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</si>
  <si>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</si>
  <si>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</si>
  <si>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</si>
  <si>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</si>
  <si>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</si>
  <si>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</si>
  <si>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</si>
  <si>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</si>
  <si>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</si>
  <si>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</si>
  <si>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</si>
  <si>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</si>
  <si>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</si>
  <si>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</si>
  <si>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</si>
  <si>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</si>
  <si>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</si>
  <si>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</si>
  <si>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</si>
  <si>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</si>
  <si>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</si>
  <si>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</si>
  <si>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</si>
  <si>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</si>
  <si>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</si>
  <si>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</si>
  <si>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</si>
  <si>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</si>
  <si>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</si>
  <si>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</si>
  <si>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</si>
  <si>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</si>
  <si>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</si>
  <si>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</si>
  <si>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</si>
  <si>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</si>
  <si>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</si>
  <si>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</si>
  <si>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</si>
  <si>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</si>
  <si>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</si>
  <si>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</si>
  <si>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</si>
  <si>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</si>
  <si>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</si>
  <si>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</si>
  <si>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</si>
  <si>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</si>
  <si>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</si>
  <si>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</si>
  <si>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</si>
  <si>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</si>
  <si>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</si>
  <si>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</si>
  <si>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</si>
  <si>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</si>
  <si>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</si>
  <si>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</si>
  <si>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</si>
  <si>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</si>
  <si>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</si>
  <si>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</si>
  <si>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</si>
  <si>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</si>
  <si>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</si>
  <si>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</si>
  <si>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</si>
  <si>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</si>
  <si>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</si>
  <si>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</si>
  <si>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</si>
  <si>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</si>
  <si>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</si>
  <si>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</si>
  <si>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</si>
  <si>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</si>
  <si>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</si>
  <si>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</si>
  <si>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</si>
  <si>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</si>
  <si>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</si>
  <si>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</si>
  <si>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</si>
  <si>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</si>
  <si>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</si>
  <si>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</si>
  <si>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</si>
  <si>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</si>
  <si>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</si>
  <si>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</si>
  <si>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</si>
  <si>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</si>
  <si>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</si>
  <si>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</si>
  <si>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</si>
  <si>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</si>
  <si>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</si>
  <si>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</si>
  <si>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</si>
  <si>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</si>
  <si>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</si>
  <si>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</si>
  <si>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</si>
  <si>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</si>
  <si>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</si>
  <si>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</si>
  <si>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</si>
  <si>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</si>
  <si>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</si>
  <si>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</si>
  <si>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</si>
  <si>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</si>
  <si>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</si>
  <si>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</si>
  <si>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</si>
  <si>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</si>
  <si>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</si>
  <si>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</si>
  <si>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</si>
  <si>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</si>
  <si>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</si>
  <si>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</si>
  <si>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</si>
  <si>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</si>
  <si>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</si>
  <si>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</si>
  <si>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</si>
  <si>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</si>
  <si>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</si>
  <si>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</si>
  <si>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</si>
  <si>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</si>
  <si>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</si>
  <si>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</si>
  <si>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</si>
  <si>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</si>
  <si>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</si>
  <si>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</si>
  <si>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</si>
  <si>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</si>
  <si>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</si>
  <si>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</si>
  <si>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</si>
  <si>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</si>
  <si>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</si>
  <si>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</si>
  <si>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</si>
  <si>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</si>
  <si>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</si>
  <si>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</si>
  <si>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</si>
  <si>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</si>
  <si>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</si>
  <si>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</si>
  <si>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</si>
  <si>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</si>
  <si>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</si>
  <si>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</si>
  <si>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</si>
  <si>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</si>
  <si>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</si>
  <si>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</si>
  <si>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</si>
  <si>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</si>
  <si>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</si>
  <si>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</si>
  <si>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</si>
  <si>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</si>
  <si>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</si>
  <si>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</si>
  <si>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</si>
  <si>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</si>
  <si>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</si>
  <si>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</si>
  <si>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</si>
  <si>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</si>
  <si>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</si>
  <si>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</si>
  <si>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</si>
  <si>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</si>
  <si>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</si>
  <si>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</si>
  <si>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</si>
  <si>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</si>
  <si>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</si>
  <si>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</si>
  <si>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</si>
  <si>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</si>
  <si>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</si>
  <si>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</si>
  <si>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</si>
  <si>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</si>
  <si>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</si>
  <si>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</si>
  <si>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</si>
  <si>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</si>
  <si>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</si>
  <si>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</si>
  <si>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</si>
  <si>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</si>
  <si>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</si>
  <si>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</si>
  <si>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</si>
  <si>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</si>
  <si>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</si>
  <si>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</si>
  <si>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</si>
  <si>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</si>
  <si>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</si>
  <si>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</si>
  <si>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</si>
  <si>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</si>
  <si>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</si>
  <si>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</si>
  <si>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</si>
  <si>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</si>
  <si>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</si>
  <si>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</si>
  <si>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</si>
  <si>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</si>
  <si>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</si>
  <si>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</si>
  <si>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</si>
  <si>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</si>
  <si>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</si>
  <si>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</si>
  <si>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</si>
  <si>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</si>
  <si>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</si>
  <si>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</si>
  <si>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</si>
  <si>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</si>
  <si>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</si>
  <si>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</si>
  <si>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</si>
  <si>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</si>
  <si>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</si>
  <si>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</si>
  <si>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</si>
  <si>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</si>
  <si>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</si>
  <si>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</si>
  <si>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</si>
  <si>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</si>
  <si>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</si>
  <si>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</si>
  <si>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</si>
  <si>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</si>
  <si>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</si>
  <si>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</si>
  <si>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</si>
  <si>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</si>
  <si>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</si>
  <si>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</si>
  <si>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</si>
  <si>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</si>
  <si>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</si>
  <si>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</si>
  <si>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</si>
  <si>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</si>
  <si>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</si>
  <si>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</si>
  <si>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</si>
  <si>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</si>
  <si>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</si>
  <si>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</si>
  <si>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</si>
  <si>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</si>
  <si>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</si>
  <si>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</si>
  <si>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</si>
  <si>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</si>
  <si>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</si>
  <si>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</si>
  <si>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</si>
  <si>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</si>
  <si>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</si>
  <si>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</si>
  <si>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</si>
  <si>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</si>
  <si>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</si>
  <si>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</si>
  <si>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</si>
  <si>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</si>
  <si>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</si>
  <si>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</si>
  <si>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</si>
  <si>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</si>
  <si>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</si>
  <si>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</si>
  <si>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</si>
  <si>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</si>
  <si>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</si>
  <si>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</si>
  <si>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</si>
  <si>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</si>
  <si>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</si>
  <si>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</si>
  <si>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</si>
  <si>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</si>
  <si>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</si>
  <si>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</si>
  <si>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</si>
  <si>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</si>
  <si>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</si>
  <si>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</si>
  <si>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</si>
  <si>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</si>
  <si>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</si>
  <si>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</si>
  <si>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</si>
  <si>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</si>
  <si>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</si>
  <si>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</si>
  <si>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</si>
  <si>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</si>
  <si>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</si>
  <si>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</si>
  <si>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</si>
  <si>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</si>
  <si>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</si>
  <si>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</si>
  <si>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</si>
  <si>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</si>
  <si>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</si>
  <si>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</si>
  <si>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</si>
  <si>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</si>
  <si>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</si>
  <si>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</si>
  <si>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</si>
  <si>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</si>
  <si>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</si>
  <si>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</si>
  <si>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</si>
  <si>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</si>
  <si>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</si>
  <si>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</si>
  <si>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</si>
  <si>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</si>
  <si>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</si>
  <si>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</si>
  <si>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</si>
  <si>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</si>
  <si>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</si>
  <si>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</si>
  <si>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</si>
  <si>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</si>
  <si>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</si>
  <si>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</si>
  <si>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</si>
  <si>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</si>
  <si>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</si>
  <si>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</si>
  <si>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</si>
  <si>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</si>
  <si>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</si>
  <si>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</si>
  <si>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</si>
  <si>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</si>
  <si>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</si>
  <si>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</si>
  <si>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</si>
  <si>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</si>
  <si>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</si>
  <si>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</si>
  <si>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</si>
  <si>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</si>
  <si>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</si>
  <si>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</si>
  <si>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</si>
  <si>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</si>
  <si>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</si>
  <si>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</si>
  <si>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</si>
  <si>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</si>
  <si>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</si>
  <si>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</si>
  <si>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</si>
  <si>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</si>
  <si>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</si>
  <si>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</si>
  <si>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</si>
  <si>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</si>
  <si>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</si>
  <si>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</si>
  <si>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</si>
  <si>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</si>
  <si>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</si>
  <si>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</si>
  <si>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</si>
  <si>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</si>
  <si>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</si>
  <si>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</si>
  <si>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</si>
  <si>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</si>
  <si>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</si>
  <si>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</si>
  <si>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</si>
  <si>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</si>
  <si>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</si>
  <si>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</si>
  <si>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</si>
  <si>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</si>
  <si>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</si>
  <si>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</si>
  <si>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</si>
  <si>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</si>
  <si>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</si>
  <si>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</si>
  <si>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</si>
  <si>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</si>
  <si>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</si>
  <si>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</si>
  <si>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</si>
  <si>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</si>
  <si>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</si>
  <si>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</si>
  <si>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</si>
  <si>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</si>
  <si>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</si>
  <si>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</si>
  <si>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</si>
  <si>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</si>
  <si>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</si>
  <si>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</si>
  <si>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</si>
  <si>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</si>
  <si>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</si>
  <si>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</si>
  <si>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</si>
  <si>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</si>
  <si>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</si>
  <si>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</si>
  <si>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</si>
  <si>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</si>
  <si>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</si>
  <si>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</si>
  <si>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</si>
  <si>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</si>
  <si>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</si>
  <si>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</si>
  <si>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</si>
  <si>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</si>
  <si>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</si>
  <si>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</si>
  <si>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</si>
  <si>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</si>
  <si>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</si>
  <si>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</si>
  <si>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</si>
  <si>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</si>
  <si>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</si>
  <si>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</si>
  <si>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</si>
  <si>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</si>
  <si>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</si>
  <si>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</si>
  <si>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</si>
  <si>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</si>
  <si>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</si>
  <si>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</si>
  <si>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</si>
  <si>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</si>
  <si>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</si>
  <si>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</si>
  <si>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</si>
  <si>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</si>
  <si>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</si>
  <si>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</si>
  <si>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</si>
  <si>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</si>
  <si>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</si>
  <si>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</si>
  <si>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</si>
  <si>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</si>
  <si>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</si>
  <si>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</si>
  <si>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</si>
  <si>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</si>
  <si>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</si>
  <si>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</si>
  <si>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</si>
  <si>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</si>
  <si>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</si>
  <si>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</si>
  <si>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</si>
  <si>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</si>
  <si>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</si>
  <si>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</si>
  <si>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</si>
  <si>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</si>
  <si>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</si>
  <si>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</si>
  <si>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</si>
  <si>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</si>
  <si>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</si>
  <si>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</si>
  <si>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</si>
  <si>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</si>
  <si>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</si>
  <si>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</si>
  <si>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</si>
  <si>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</si>
  <si>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</si>
  <si>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</si>
  <si>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</si>
  <si>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</si>
  <si>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</si>
  <si>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</si>
  <si>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</si>
  <si>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</si>
  <si>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</si>
  <si>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</si>
  <si>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</si>
  <si>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</si>
  <si>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</si>
  <si>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</si>
  <si>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</si>
  <si>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</si>
  <si>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</si>
  <si>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</si>
  <si>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</si>
  <si>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</si>
  <si>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</si>
  <si>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</si>
  <si>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</si>
  <si>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</si>
  <si>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</si>
  <si>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</si>
  <si>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</si>
  <si>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</si>
  <si>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</si>
  <si>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</si>
  <si>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</si>
  <si>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</si>
  <si>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</si>
  <si>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</si>
  <si>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</si>
  <si>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</si>
  <si>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</si>
  <si>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</si>
  <si>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</si>
  <si>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</si>
  <si>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</si>
  <si>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</si>
  <si>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</si>
  <si>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</si>
  <si>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</si>
  <si>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</si>
  <si>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</si>
  <si>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</si>
  <si>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</si>
  <si>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</si>
  <si>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</si>
  <si>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</si>
  <si>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</si>
  <si>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</si>
  <si>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</si>
  <si>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</si>
  <si>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</si>
  <si>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</si>
  <si>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</si>
  <si>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</si>
  <si>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</si>
  <si>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</si>
  <si>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</si>
  <si>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</si>
  <si>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</si>
  <si>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</si>
  <si>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</si>
  <si>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</si>
  <si>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</si>
  <si>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</si>
  <si>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</si>
  <si>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</si>
  <si>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</si>
  <si>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</si>
  <si>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</si>
  <si>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</si>
  <si>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</si>
  <si>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</si>
  <si>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</si>
  <si>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</si>
  <si>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</si>
  <si>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</si>
  <si>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</si>
  <si>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</si>
  <si>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</si>
  <si>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</si>
  <si>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</si>
  <si>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</si>
  <si>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</si>
  <si>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</si>
  <si>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</si>
  <si>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</si>
  <si>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</si>
  <si>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</si>
  <si>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</si>
  <si>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</si>
  <si>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</si>
  <si>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</si>
  <si>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</si>
  <si>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</si>
  <si>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</si>
  <si>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</si>
  <si>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</si>
  <si>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</si>
  <si>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</si>
  <si>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</si>
  <si>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</si>
  <si>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</si>
  <si>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</si>
  <si>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</si>
  <si>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</si>
  <si>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</si>
  <si>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</si>
  <si>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</si>
  <si>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</si>
  <si>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</si>
  <si>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</si>
  <si>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</si>
  <si>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</si>
  <si>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</si>
  <si>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</si>
  <si>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</si>
  <si>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</si>
  <si>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</si>
  <si>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</si>
  <si>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</si>
  <si>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</si>
  <si>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</si>
  <si>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</si>
  <si>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</si>
  <si>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</si>
  <si>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</si>
  <si>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</si>
  <si>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</si>
  <si>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</si>
  <si>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</si>
  <si>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</si>
  <si>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</si>
  <si>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</si>
  <si>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</si>
  <si>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</si>
  <si>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</si>
  <si>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</si>
  <si>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</si>
  <si>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</si>
  <si>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</si>
  <si>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</si>
  <si>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</si>
  <si>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</si>
  <si>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</si>
  <si>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</si>
  <si>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</si>
  <si>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</si>
  <si>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</si>
  <si>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</si>
  <si>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</si>
  <si>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</si>
  <si>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</si>
  <si>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</si>
  <si>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</si>
  <si>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</si>
  <si>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</si>
  <si>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</si>
  <si>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</si>
  <si>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</si>
  <si>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</si>
  <si>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</si>
  <si>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</si>
  <si>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</si>
  <si>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</si>
  <si>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</si>
  <si>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</si>
  <si>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</si>
  <si>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</si>
  <si>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</si>
  <si>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</si>
  <si>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</si>
  <si>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</si>
  <si>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</si>
  <si>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</si>
  <si>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</si>
  <si>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</si>
  <si>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</si>
  <si>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</si>
  <si>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</si>
  <si>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</si>
  <si>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</si>
  <si>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</si>
  <si>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</si>
  <si>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</si>
  <si>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</si>
  <si>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</si>
  <si>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</si>
  <si>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</si>
  <si>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</si>
  <si>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</si>
  <si>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</si>
  <si>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</si>
  <si>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</si>
  <si>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</si>
  <si>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</si>
  <si>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</si>
  <si>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</si>
  <si>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</si>
  <si>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</si>
  <si>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</si>
  <si>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</si>
  <si>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</si>
  <si>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</si>
  <si>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</si>
  <si>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</si>
  <si>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</si>
  <si>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</si>
  <si>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</si>
  <si>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</si>
  <si>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</si>
  <si>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</si>
  <si>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</si>
  <si>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</si>
  <si>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</si>
  <si>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</si>
  <si>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</si>
  <si>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</si>
  <si>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</si>
  <si>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</si>
  <si>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</si>
  <si>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</si>
  <si>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</si>
  <si>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</si>
  <si>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</si>
  <si>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</si>
  <si>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</si>
  <si>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</si>
  <si>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</si>
  <si>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</si>
  <si>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</si>
  <si>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</si>
  <si>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</si>
  <si>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</si>
  <si>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</si>
  <si>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</si>
  <si>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</si>
  <si>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</si>
  <si>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</si>
  <si>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</si>
  <si>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</si>
  <si>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</si>
  <si>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</si>
  <si>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</si>
  <si>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</si>
  <si>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</si>
  <si>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</si>
  <si>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</si>
  <si>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</si>
  <si>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</si>
  <si>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</si>
  <si>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</si>
  <si>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</si>
  <si>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</si>
  <si>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</si>
  <si>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</si>
  <si>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</si>
  <si>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</si>
  <si>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</si>
  <si>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</si>
  <si>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</si>
  <si>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</si>
  <si>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</si>
  <si>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</si>
  <si>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</si>
  <si>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</si>
  <si>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</si>
  <si>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</si>
  <si>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</si>
  <si>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</si>
  <si>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</si>
  <si>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</si>
  <si>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</si>
  <si>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</si>
  <si>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</si>
  <si>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</si>
  <si>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</si>
  <si>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</si>
  <si>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</si>
  <si>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</si>
  <si>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</si>
  <si>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</si>
  <si>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</si>
  <si>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</si>
  <si>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</si>
  <si>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</si>
  <si>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</si>
  <si>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</si>
  <si>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</si>
  <si>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</si>
  <si>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</si>
  <si>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</si>
  <si>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</si>
  <si>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</si>
  <si>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</si>
  <si>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</si>
  <si>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</si>
  <si>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</si>
  <si>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</si>
  <si>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</si>
  <si>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</si>
  <si>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</si>
  <si>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</si>
  <si>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</si>
  <si>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</si>
  <si>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</si>
  <si>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</si>
  <si>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</si>
  <si>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</si>
  <si>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</si>
  <si>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</si>
  <si>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</si>
  <si>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</si>
  <si>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</si>
  <si>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</si>
  <si>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</si>
  <si>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</si>
  <si>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</si>
  <si>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</si>
  <si>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</si>
  <si>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</si>
  <si>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</si>
  <si>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</si>
  <si>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</si>
  <si>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</si>
  <si>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</si>
  <si>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</si>
  <si>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</si>
  <si>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</si>
  <si>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</si>
  <si>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</si>
  <si>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</si>
  <si>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</si>
  <si>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</si>
  <si>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</si>
  <si>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</si>
  <si>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</si>
  <si>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</si>
  <si>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</si>
  <si>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</si>
  <si>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</si>
  <si>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</si>
  <si>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</si>
  <si>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</si>
  <si>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</si>
  <si>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</si>
  <si>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</si>
  <si>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</si>
  <si>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</si>
  <si>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</si>
  <si>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</si>
  <si>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</si>
  <si>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</si>
  <si>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</si>
  <si>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</si>
  <si>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</si>
  <si>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</si>
  <si>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</si>
  <si>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</si>
  <si>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</si>
  <si>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</si>
  <si>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</si>
  <si>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</si>
  <si>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</si>
  <si>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</si>
  <si>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</si>
  <si>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</si>
  <si>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</si>
  <si>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</si>
  <si>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</si>
  <si>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</si>
  <si>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</si>
  <si>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</si>
  <si>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</si>
  <si>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</si>
  <si>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</si>
  <si>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</si>
  <si>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</si>
  <si>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</si>
  <si>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</si>
  <si>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</si>
  <si>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</si>
  <si>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</si>
  <si>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</si>
  <si>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</si>
  <si>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</si>
  <si>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</si>
  <si>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</si>
  <si>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</si>
  <si>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</si>
  <si>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</si>
  <si>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</si>
  <si>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</si>
  <si>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</si>
  <si>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</si>
  <si>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</si>
  <si>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</si>
  <si>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</si>
  <si>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</si>
  <si>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</si>
  <si>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</si>
  <si>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</si>
  <si>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</si>
  <si>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</si>
  <si>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</si>
  <si>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</si>
  <si>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</si>
  <si>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</si>
  <si>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</si>
  <si>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</si>
  <si>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</si>
  <si>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</si>
  <si>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</si>
  <si>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</si>
  <si>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</si>
  <si>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</si>
  <si>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</si>
  <si>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</si>
  <si>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</si>
  <si>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</si>
  <si>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</si>
  <si>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</si>
  <si>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</si>
  <si>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</si>
  <si>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</si>
  <si>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</si>
  <si>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</si>
  <si>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</si>
  <si>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</si>
  <si>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</si>
  <si>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</si>
  <si>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</si>
  <si>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</si>
  <si>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</si>
  <si>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</si>
  <si>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</si>
  <si>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</si>
  <si>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</si>
  <si>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</si>
  <si>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</si>
  <si>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</si>
  <si>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</si>
  <si>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</si>
  <si>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</si>
  <si>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</si>
  <si>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</si>
  <si>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</si>
  <si>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</si>
  <si>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</si>
  <si>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</si>
  <si>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</si>
  <si>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</si>
  <si>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</si>
  <si>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</si>
  <si>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</si>
  <si>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</si>
  <si>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</si>
  <si>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</si>
  <si>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</si>
  <si>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</si>
  <si>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</si>
  <si>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</si>
  <si>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</si>
  <si>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</si>
  <si>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</si>
  <si>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</si>
  <si>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</si>
  <si>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</si>
  <si>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</si>
  <si>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</si>
  <si>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</si>
  <si>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</si>
  <si>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</si>
  <si>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</si>
  <si>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</si>
  <si>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</si>
  <si>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</si>
  <si>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</si>
  <si>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</si>
  <si>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</si>
  <si>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</si>
  <si>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</si>
  <si>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</si>
  <si>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</si>
  <si>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</si>
  <si>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</si>
  <si>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</si>
  <si>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</si>
  <si>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</si>
  <si>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</si>
  <si>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</si>
  <si>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</si>
  <si>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</si>
  <si>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</si>
  <si>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</si>
  <si>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</si>
  <si>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</si>
  <si>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</si>
  <si>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</si>
  <si>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</si>
  <si>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</si>
  <si>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</si>
  <si>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</si>
  <si>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</si>
  <si>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</si>
  <si>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</si>
  <si>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</si>
  <si>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</si>
  <si>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</si>
  <si>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</si>
  <si>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</si>
  <si>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</si>
  <si>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</si>
  <si>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</si>
  <si>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</si>
  <si>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</si>
  <si>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</si>
  <si>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</si>
  <si>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</si>
  <si>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</si>
  <si>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</si>
  <si>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</si>
  <si>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</si>
  <si>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</si>
  <si>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</si>
  <si>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</si>
  <si>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</si>
  <si>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</si>
  <si>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</si>
  <si>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</si>
  <si>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</si>
  <si>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</si>
  <si>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</si>
  <si>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</si>
  <si>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</si>
  <si>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</si>
  <si>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</si>
  <si>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</si>
  <si>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</si>
  <si>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</si>
  <si>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</si>
  <si>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</si>
  <si>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</si>
  <si>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</si>
  <si>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</si>
  <si>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</si>
  <si>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</si>
  <si>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</si>
  <si>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</si>
  <si>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</si>
  <si>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</si>
  <si>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</si>
  <si>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</si>
  <si>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</si>
  <si>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</si>
  <si>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</si>
  <si>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</si>
  <si>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</si>
  <si>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</si>
  <si>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</si>
  <si>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</si>
  <si>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</si>
  <si>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</si>
  <si>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</si>
  <si>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</si>
  <si>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</si>
  <si>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</si>
  <si>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</si>
  <si>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</si>
  <si>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</si>
  <si>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</si>
  <si>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</si>
  <si>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</si>
  <si>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</si>
  <si>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</si>
  <si>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</si>
  <si>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</si>
  <si>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</si>
  <si>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</si>
  <si>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</si>
  <si>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</si>
  <si>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</si>
  <si>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</si>
  <si>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</si>
  <si>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</si>
  <si>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</si>
  <si>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</si>
  <si>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</si>
  <si>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</si>
  <si>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</si>
  <si>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</si>
  <si>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</si>
  <si>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</si>
  <si>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</si>
  <si>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</si>
  <si>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</si>
  <si>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</si>
  <si>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</si>
  <si>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</si>
  <si>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</si>
  <si>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</si>
  <si>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</si>
  <si>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</si>
  <si>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</si>
  <si>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</si>
  <si>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</si>
  <si>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</si>
  <si>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</si>
  <si>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</si>
  <si>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</si>
  <si>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</si>
  <si>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</si>
  <si>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</si>
  <si>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</si>
  <si>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</si>
  <si>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</si>
  <si>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</si>
  <si>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</si>
  <si>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</si>
  <si>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</si>
  <si>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</si>
  <si>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</si>
  <si>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</si>
  <si>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</si>
  <si>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</si>
  <si>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</si>
  <si>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</si>
  <si>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</si>
  <si>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</si>
  <si>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</si>
  <si>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</si>
  <si>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</si>
  <si>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</si>
  <si>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</si>
  <si>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</si>
  <si>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</si>
  <si>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</si>
  <si>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</si>
  <si>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</si>
  <si>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</si>
  <si>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</si>
  <si>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</si>
  <si>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</si>
  <si>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</si>
  <si>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</si>
  <si>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</si>
  <si>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</si>
  <si>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</si>
  <si>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</si>
  <si>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</si>
  <si>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</si>
  <si>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</si>
  <si>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</si>
  <si>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</si>
  <si>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</si>
  <si>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</si>
  <si>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</si>
  <si>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</si>
  <si>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</si>
  <si>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</si>
  <si>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</si>
  <si>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</si>
  <si>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</si>
  <si>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</si>
  <si>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</si>
  <si>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</si>
  <si>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</si>
  <si>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</si>
  <si>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</si>
  <si>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</si>
  <si>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</si>
  <si>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</si>
  <si>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</si>
  <si>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</si>
  <si>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</si>
  <si>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</si>
  <si>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</si>
  <si>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</si>
  <si>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</si>
  <si>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</si>
  <si>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</si>
  <si>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</si>
  <si>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</si>
  <si>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</si>
  <si>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</si>
  <si>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</si>
  <si>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</si>
  <si>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</si>
  <si>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</si>
  <si>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</si>
  <si>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</si>
  <si>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</si>
  <si>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</si>
  <si>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</si>
  <si>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</si>
  <si>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</si>
  <si>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</si>
  <si>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</si>
  <si>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</si>
  <si>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</si>
  <si>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</si>
  <si>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</si>
  <si>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</si>
  <si>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</si>
  <si>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</si>
  <si>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</si>
  <si>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</si>
  <si>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</si>
  <si>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</si>
  <si>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</si>
  <si>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</si>
  <si>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</si>
  <si>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</si>
  <si>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</si>
  <si>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</si>
  <si>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</si>
  <si>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</si>
  <si>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</si>
  <si>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</si>
  <si>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</si>
  <si>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</si>
  <si>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</si>
  <si>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</si>
  <si>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</si>
  <si>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</si>
  <si>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</si>
  <si>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</si>
  <si>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</si>
  <si>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</si>
  <si>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</si>
  <si>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</si>
  <si>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</si>
  <si>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</si>
  <si>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</si>
  <si>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</si>
  <si>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</si>
  <si>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</si>
  <si>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</si>
  <si>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</si>
  <si>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</si>
  <si>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</si>
  <si>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</si>
  <si>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</si>
  <si>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</si>
  <si>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</si>
  <si>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</si>
  <si>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</si>
  <si>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</si>
  <si>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</si>
  <si>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</si>
  <si>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</si>
  <si>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</si>
  <si>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</si>
  <si>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</si>
  <si>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</si>
  <si>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</si>
  <si>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</si>
  <si>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</si>
  <si>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</si>
  <si>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</si>
  <si>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</si>
  <si>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</si>
  <si>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</si>
  <si>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</si>
  <si>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</si>
  <si>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</si>
  <si>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</si>
  <si>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</si>
  <si>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</si>
  <si>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</si>
  <si>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</si>
  <si>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</si>
  <si>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</si>
  <si>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</si>
  <si>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</si>
  <si>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</si>
  <si>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</si>
  <si>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</si>
  <si>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</si>
  <si>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</si>
  <si>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</si>
  <si>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</si>
  <si>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</si>
  <si>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</si>
  <si>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</si>
  <si>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</si>
  <si>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</si>
  <si>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</si>
  <si>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</si>
  <si>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</si>
  <si>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</si>
  <si>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</si>
  <si>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</si>
  <si>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</si>
  <si>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</si>
  <si>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</si>
  <si>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</si>
  <si>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</si>
  <si>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</si>
  <si>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</si>
  <si>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</si>
  <si>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</si>
  <si>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</si>
  <si>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</si>
  <si>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</si>
  <si>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</si>
  <si>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</si>
  <si>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</si>
  <si>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</si>
  <si>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</si>
  <si>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</si>
  <si>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</si>
  <si>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</si>
  <si>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</si>
  <si>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</si>
  <si>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</si>
  <si>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</si>
  <si>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</si>
  <si>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</si>
  <si>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</si>
  <si>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</si>
  <si>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</si>
  <si>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</si>
  <si>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</si>
  <si>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</si>
  <si>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</si>
  <si>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</si>
  <si>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</si>
  <si>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</si>
  <si>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</si>
  <si>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</si>
  <si>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</si>
  <si>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</si>
  <si>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</si>
  <si>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</si>
  <si>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</si>
  <si>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</si>
  <si>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</si>
  <si>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</si>
  <si>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</si>
  <si>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</si>
  <si>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</si>
  <si>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</si>
  <si>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</si>
  <si>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</si>
  <si>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</si>
  <si>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</si>
  <si>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</si>
  <si>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</si>
  <si>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</si>
  <si>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</si>
  <si>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</si>
  <si>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</si>
  <si>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</si>
  <si>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</si>
  <si>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</si>
  <si>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</si>
  <si>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</si>
  <si>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</si>
  <si>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</si>
  <si>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</si>
  <si>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</si>
  <si>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</si>
  <si>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</si>
  <si>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</si>
  <si>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</si>
  <si>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</si>
  <si>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</si>
  <si>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</si>
  <si>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</si>
  <si>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</si>
  <si>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</si>
  <si>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</si>
  <si>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</si>
  <si>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</si>
  <si>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</si>
  <si>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</si>
  <si>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</si>
  <si>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</si>
  <si>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</si>
  <si>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</si>
  <si>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</si>
  <si>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</si>
  <si>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</si>
  <si>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</si>
  <si>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</si>
  <si>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</si>
  <si>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</si>
  <si>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</si>
  <si>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</si>
  <si>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</si>
  <si>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</si>
  <si>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</si>
  <si>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</si>
  <si>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</si>
  <si>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</si>
  <si>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</si>
  <si>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</si>
  <si>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</si>
  <si>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</si>
  <si>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</si>
  <si>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</si>
  <si>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</si>
  <si>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</si>
  <si>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</si>
  <si>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</si>
  <si>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</si>
  <si>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</si>
  <si>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</si>
  <si>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</si>
  <si>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</si>
  <si>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</si>
  <si>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</si>
  <si>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</si>
  <si>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</si>
  <si>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</si>
  <si>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</si>
  <si>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</si>
  <si>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</si>
  <si>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</si>
  <si>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</si>
  <si>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</si>
  <si>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</si>
  <si>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</si>
  <si>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</si>
  <si>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</si>
  <si>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</si>
  <si>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</si>
  <si>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</si>
  <si>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</si>
  <si>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</si>
  <si>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</si>
  <si>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</si>
  <si>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</si>
  <si>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</si>
  <si>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</si>
  <si>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</si>
  <si>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</si>
  <si>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</si>
  <si>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</si>
  <si>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</si>
  <si>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</si>
  <si>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</si>
  <si>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</si>
  <si>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</si>
  <si>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</si>
  <si>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</si>
  <si>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</si>
  <si>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</si>
  <si>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</si>
  <si>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</si>
  <si>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</si>
  <si>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</si>
  <si>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</si>
  <si>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</si>
  <si>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</si>
  <si>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</si>
  <si>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</si>
  <si>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</si>
  <si>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</si>
  <si>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</si>
  <si>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</si>
  <si>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</si>
  <si>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</si>
  <si>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</si>
  <si>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</si>
  <si>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</si>
  <si>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</si>
  <si>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</si>
  <si>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</si>
  <si>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</si>
  <si>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</si>
  <si>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</si>
  <si>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</si>
  <si>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</si>
  <si>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</si>
  <si>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</si>
  <si>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</si>
  <si>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</si>
  <si>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</si>
  <si>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</si>
  <si>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</si>
  <si>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</si>
  <si>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</si>
  <si>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</si>
  <si>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</si>
  <si>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</si>
  <si>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</si>
  <si>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</si>
  <si>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</si>
  <si>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</si>
  <si>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</si>
  <si>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</si>
  <si>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</si>
  <si>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</si>
  <si>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</si>
  <si>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</si>
  <si>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</si>
  <si>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</si>
  <si>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</si>
  <si>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</si>
  <si>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</si>
  <si>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</si>
  <si>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</si>
  <si>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</si>
  <si>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</si>
  <si>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</si>
  <si>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</si>
  <si>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</si>
  <si>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</si>
  <si>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</si>
  <si>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</si>
  <si>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</si>
  <si>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</si>
  <si>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</si>
  <si>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</si>
  <si>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</si>
  <si>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</si>
  <si>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</si>
  <si>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</si>
  <si>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</si>
  <si>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</si>
  <si>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</si>
  <si>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</si>
  <si>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</si>
  <si>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</si>
  <si>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</si>
  <si>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</si>
  <si>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</si>
  <si>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</si>
  <si>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</si>
  <si>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</si>
  <si>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</si>
  <si>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</si>
  <si>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</si>
  <si>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</si>
  <si>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</si>
  <si>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</si>
  <si>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</si>
  <si>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</si>
  <si>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</si>
  <si>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</si>
  <si>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</si>
  <si>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</si>
  <si>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</si>
  <si>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</si>
  <si>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</si>
  <si>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</si>
  <si>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</si>
  <si>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</si>
  <si>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</si>
  <si>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</si>
  <si>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</si>
  <si>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</si>
  <si>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</si>
  <si>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</si>
  <si>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</si>
  <si>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</si>
  <si>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</si>
  <si>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</si>
  <si>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</si>
  <si>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</si>
  <si>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</si>
  <si>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</si>
  <si>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</si>
  <si>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</si>
  <si>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</si>
  <si>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</si>
  <si>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</si>
  <si>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</si>
  <si>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</si>
  <si>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</si>
  <si>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</si>
  <si>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</si>
  <si>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</si>
  <si>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</si>
  <si>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</si>
  <si>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</si>
  <si>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</si>
  <si>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</si>
  <si>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</si>
  <si>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</si>
  <si>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</si>
  <si>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</si>
  <si>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</si>
  <si>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</si>
  <si>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</si>
  <si>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</si>
  <si>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</si>
  <si>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</si>
  <si>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</si>
  <si>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</si>
  <si>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</si>
  <si>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</si>
  <si>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</si>
  <si>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</si>
  <si>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</si>
  <si>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</si>
  <si>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</si>
  <si>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</si>
  <si>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</si>
  <si>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</si>
  <si>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</si>
  <si>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</si>
  <si>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</si>
  <si>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</si>
  <si>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</si>
  <si>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</si>
  <si>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</si>
  <si>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</si>
  <si>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</si>
  <si>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</si>
  <si>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</si>
  <si>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</si>
  <si>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</si>
  <si>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</si>
  <si>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</si>
  <si>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</si>
  <si>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</si>
  <si>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</si>
  <si>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</si>
  <si>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</si>
  <si>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</si>
  <si>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</si>
  <si>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</si>
  <si>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</si>
  <si>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</si>
  <si>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</si>
  <si>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</si>
  <si>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</si>
  <si>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</si>
  <si>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</si>
  <si>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</si>
  <si>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</si>
  <si>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</si>
  <si>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</si>
  <si>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</si>
  <si>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</si>
  <si>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</si>
  <si>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</si>
  <si>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</si>
  <si>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</si>
  <si>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</si>
  <si>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</si>
  <si>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</si>
  <si>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</si>
  <si>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</si>
  <si>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</si>
  <si>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</si>
  <si>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</si>
  <si>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</si>
  <si>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</si>
  <si>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</si>
  <si>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</si>
  <si>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</si>
  <si>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</si>
  <si>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</si>
  <si>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</si>
  <si>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</si>
  <si>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</si>
  <si>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</si>
  <si>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</si>
  <si>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</si>
  <si>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</si>
  <si>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</si>
  <si>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</si>
  <si>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</si>
  <si>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</si>
  <si>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</si>
  <si>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</si>
  <si>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</si>
  <si>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</si>
  <si>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</si>
  <si>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</si>
  <si>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</si>
  <si>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</si>
  <si>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</si>
  <si>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</si>
  <si>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</si>
  <si>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</si>
  <si>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</si>
  <si>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</si>
  <si>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</si>
  <si>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</si>
  <si>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</si>
  <si>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</si>
  <si>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</si>
  <si>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</si>
  <si>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</si>
  <si>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</si>
  <si>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</si>
  <si>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</si>
  <si>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</si>
  <si>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</si>
  <si>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</si>
  <si>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</si>
  <si>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</si>
  <si>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</si>
  <si>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</si>
  <si>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</si>
  <si>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</si>
  <si>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</si>
  <si>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</si>
  <si>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</si>
  <si>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</si>
  <si>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</si>
  <si>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</si>
  <si>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</si>
  <si>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</si>
  <si>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</si>
  <si>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</si>
  <si>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</si>
  <si>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</si>
  <si>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</si>
  <si>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</si>
  <si>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</si>
  <si>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</si>
  <si>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</si>
  <si>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</si>
  <si>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</si>
  <si>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</si>
  <si>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</si>
  <si>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</si>
  <si>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</si>
  <si>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</si>
  <si>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</si>
  <si>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</si>
  <si>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</si>
  <si>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</si>
  <si>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</si>
  <si>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</si>
  <si>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</si>
  <si>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</si>
  <si>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</si>
  <si>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</si>
  <si>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</si>
  <si>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</si>
  <si>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</si>
  <si>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</si>
  <si>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</si>
  <si>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</si>
  <si>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</si>
  <si>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</si>
  <si>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</si>
  <si>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</si>
  <si>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</si>
  <si>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</si>
  <si>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</si>
  <si>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</si>
  <si>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</si>
  <si>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</si>
  <si>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</si>
  <si>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</si>
  <si>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</si>
  <si>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</si>
  <si>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</si>
  <si>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</si>
  <si>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</si>
  <si>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</si>
  <si>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</si>
  <si>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</si>
  <si>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</si>
  <si>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</si>
  <si>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</si>
  <si>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</si>
  <si>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</si>
  <si>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</si>
  <si>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</si>
  <si>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</si>
  <si>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</si>
  <si>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</si>
  <si>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</si>
  <si>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</si>
  <si>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</si>
  <si>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</si>
  <si>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</si>
  <si>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</si>
  <si>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</si>
  <si>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</si>
  <si>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</si>
  <si>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</si>
  <si>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</si>
  <si>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</si>
  <si>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</si>
  <si>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</si>
  <si>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</si>
  <si>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</si>
  <si>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</si>
  <si>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</si>
  <si>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</si>
  <si>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</si>
  <si>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</si>
  <si>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</si>
  <si>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</si>
  <si>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</si>
  <si>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</si>
  <si>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</si>
  <si>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</si>
  <si>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</si>
  <si>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</si>
  <si>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</si>
  <si>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</si>
  <si>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</si>
  <si>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</si>
  <si>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</si>
  <si>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</si>
  <si>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</si>
  <si>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</si>
  <si>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</si>
  <si>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</si>
  <si>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</si>
  <si>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</si>
  <si>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</si>
  <si>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</si>
  <si>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</si>
  <si>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</si>
  <si>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</si>
  <si>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</si>
  <si>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</si>
  <si>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</si>
  <si>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</si>
  <si>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</si>
  <si>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</si>
  <si>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</si>
  <si>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</si>
  <si>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</si>
  <si>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</si>
  <si>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</si>
  <si>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</si>
  <si>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</si>
  <si>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</si>
  <si>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</si>
  <si>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</si>
  <si>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</si>
  <si>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</si>
  <si>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</si>
  <si>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</si>
  <si>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</si>
  <si>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</si>
  <si>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</si>
  <si>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</si>
  <si>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</si>
  <si>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</si>
  <si>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</si>
  <si>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</si>
  <si>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</si>
  <si>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</si>
  <si>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</si>
  <si>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</si>
  <si>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</si>
  <si>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</si>
  <si>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</si>
  <si>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</si>
  <si>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</si>
  <si>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</si>
  <si>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</si>
  <si>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</si>
  <si>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</si>
  <si>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</si>
  <si>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</si>
  <si>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</si>
  <si>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</si>
  <si>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</si>
  <si>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</si>
  <si>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</si>
  <si>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</si>
  <si>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</si>
  <si>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</si>
  <si>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</si>
  <si>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</si>
  <si>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</si>
  <si>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</si>
  <si>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</si>
  <si>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</si>
  <si>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</si>
  <si>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</si>
  <si>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</si>
  <si>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</si>
  <si>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</si>
  <si>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</si>
  <si>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</si>
  <si>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</si>
  <si>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</si>
  <si>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</si>
  <si>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</si>
  <si>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</si>
  <si>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</si>
  <si>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</si>
  <si>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</si>
  <si>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</si>
  <si>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</si>
  <si>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</si>
  <si>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</si>
  <si>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</si>
  <si>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</si>
  <si>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</si>
  <si>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</si>
  <si>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</si>
  <si>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</si>
  <si>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</si>
  <si>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</si>
  <si>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</si>
  <si>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</si>
  <si>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</si>
  <si>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</si>
  <si>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</si>
  <si>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</si>
  <si>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</si>
  <si>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</si>
  <si>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</si>
  <si>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</si>
  <si>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</si>
  <si>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</si>
  <si>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</si>
  <si>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</si>
  <si>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</si>
  <si>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</si>
  <si>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</si>
  <si>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</si>
  <si>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</si>
  <si>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</si>
  <si>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</si>
  <si>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</si>
  <si>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</si>
  <si>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</si>
  <si>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</si>
  <si>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</si>
  <si>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</si>
  <si>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</si>
  <si>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</si>
  <si>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</si>
  <si>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</si>
  <si>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</si>
  <si>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</si>
  <si>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</si>
  <si>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</si>
  <si>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</si>
  <si>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</si>
  <si>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</si>
  <si>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</si>
  <si>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</si>
  <si>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</si>
  <si>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</si>
  <si>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</si>
  <si>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</si>
  <si>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</si>
  <si>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</si>
  <si>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</si>
  <si>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</si>
  <si>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</si>
  <si>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</si>
  <si>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</si>
  <si>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</si>
  <si>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</si>
  <si>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</si>
  <si>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</si>
  <si>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</si>
  <si>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</si>
  <si>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</si>
  <si>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</si>
  <si>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</si>
  <si>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</si>
  <si>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</si>
  <si>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</si>
  <si>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</si>
  <si>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</si>
  <si>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</si>
  <si>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</si>
  <si>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</si>
  <si>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</si>
  <si>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</si>
  <si>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</si>
  <si>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</si>
  <si>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</si>
  <si>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</si>
  <si>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</si>
  <si>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</si>
  <si>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</si>
  <si>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</si>
  <si>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</si>
  <si>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</si>
  <si>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</si>
  <si>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</si>
  <si>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</si>
  <si>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</si>
  <si>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</si>
  <si>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</si>
  <si>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</si>
  <si>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</si>
  <si>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</si>
  <si>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</si>
  <si>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</si>
  <si>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</si>
  <si>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</si>
  <si>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</si>
  <si>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</si>
  <si>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</si>
  <si>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</si>
  <si>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</si>
  <si>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</si>
  <si>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</si>
  <si>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</si>
  <si>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</si>
  <si>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</si>
  <si>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</si>
  <si>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</si>
  <si>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</si>
  <si>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</si>
  <si>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</si>
  <si>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</si>
  <si>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</si>
  <si>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</si>
  <si>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</si>
  <si>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</si>
  <si>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</si>
  <si>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</si>
  <si>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</si>
  <si>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</si>
  <si>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</si>
  <si>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</si>
  <si>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</si>
  <si>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</si>
  <si>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</si>
  <si>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</si>
  <si>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</si>
  <si>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</si>
  <si>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</si>
  <si>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</si>
  <si>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</si>
  <si>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</si>
  <si>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</si>
  <si>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</si>
  <si>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</si>
  <si>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</si>
  <si>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</si>
  <si>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</si>
  <si>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</si>
  <si>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</si>
  <si>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</si>
  <si>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</si>
  <si>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</si>
  <si>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</si>
  <si>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</si>
  <si>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</si>
  <si>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</si>
  <si>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</si>
  <si>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</si>
  <si>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</si>
  <si>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</si>
  <si>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</si>
  <si>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</si>
  <si>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</si>
  <si>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</si>
  <si>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</si>
  <si>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</si>
  <si>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</si>
  <si>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</si>
  <si>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</si>
  <si>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</si>
  <si>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</si>
  <si>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</si>
  <si>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</si>
  <si>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</si>
  <si>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</si>
  <si>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</si>
  <si>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</si>
  <si>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</si>
  <si>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</si>
  <si>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</si>
  <si>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</si>
  <si>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</si>
  <si>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</si>
  <si>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</si>
  <si>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</si>
  <si>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</si>
  <si>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</si>
  <si>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</si>
  <si>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</si>
  <si>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</si>
  <si>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</si>
  <si>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</si>
  <si>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</si>
  <si>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</si>
  <si>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</si>
  <si>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</si>
  <si>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</si>
  <si>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</si>
  <si>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</si>
  <si>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</si>
  <si>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</si>
  <si>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</si>
  <si>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</si>
  <si>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</si>
  <si>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</si>
  <si>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</si>
  <si>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</si>
  <si>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</si>
  <si>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</si>
  <si>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</si>
  <si>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</si>
  <si>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</si>
  <si>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</si>
  <si>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</si>
  <si>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</si>
  <si>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</si>
  <si>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</si>
  <si>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</si>
  <si>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</si>
  <si>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</si>
  <si>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</si>
  <si>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</si>
  <si>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</si>
  <si>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</si>
  <si>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</si>
  <si>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</si>
  <si>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</si>
  <si>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</si>
  <si>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</si>
  <si>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</si>
  <si>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</si>
  <si>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</si>
  <si>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</si>
  <si>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</si>
  <si>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</si>
  <si>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</si>
  <si>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</si>
  <si>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</si>
  <si>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</si>
  <si>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</si>
  <si>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</si>
  <si>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</si>
  <si>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</si>
  <si>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</si>
  <si>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</si>
  <si>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</si>
  <si>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</si>
  <si>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</si>
  <si>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</si>
  <si>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</si>
  <si>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</si>
  <si>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</si>
  <si>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</si>
  <si>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</si>
  <si>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</si>
  <si>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</si>
  <si>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</si>
  <si>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</si>
  <si>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</si>
  <si>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</si>
  <si>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</si>
  <si>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</si>
  <si>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</si>
  <si>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</si>
  <si>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</si>
  <si>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</si>
  <si>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</si>
  <si>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</si>
  <si>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</si>
  <si>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</si>
  <si>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</si>
  <si>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</si>
  <si>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</si>
  <si>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</si>
  <si>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</si>
  <si>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</si>
  <si>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</si>
  <si>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</si>
  <si>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</si>
  <si>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</si>
  <si>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</si>
  <si>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</si>
  <si>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</si>
  <si>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</si>
  <si>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</si>
  <si>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</si>
  <si>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</si>
  <si>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</si>
  <si>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</si>
  <si>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</si>
  <si>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</si>
  <si>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</si>
  <si>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</si>
  <si>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</si>
  <si>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</si>
  <si>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</si>
  <si>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</si>
  <si>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</si>
  <si>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</si>
  <si>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</si>
  <si>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</si>
  <si>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</si>
  <si>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</si>
  <si>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</si>
  <si>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</si>
  <si>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</si>
  <si>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</si>
  <si>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</si>
  <si>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</si>
  <si>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</si>
  <si>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</si>
  <si>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</si>
  <si>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</si>
  <si>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</si>
  <si>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</si>
  <si>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</si>
  <si>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</si>
  <si>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</si>
  <si>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</si>
  <si>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</si>
  <si>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</si>
  <si>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</si>
  <si>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</si>
  <si>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</si>
  <si>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</si>
  <si>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</si>
  <si>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</si>
  <si>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</si>
  <si>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</si>
  <si>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</si>
  <si>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</si>
  <si>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</si>
  <si>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</si>
  <si>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</si>
  <si>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</si>
  <si>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</si>
  <si>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</si>
  <si>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</si>
  <si>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</si>
  <si>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</si>
  <si>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</si>
  <si>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</si>
  <si>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</si>
  <si>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</si>
  <si>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</si>
  <si>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</si>
  <si>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</si>
  <si>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</si>
  <si>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</si>
  <si>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</si>
  <si>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</si>
  <si>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</si>
  <si>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</si>
  <si>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</si>
  <si>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</si>
  <si>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</si>
  <si>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</si>
  <si>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</si>
  <si>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</si>
  <si>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</si>
  <si>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</si>
  <si>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</si>
  <si>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</si>
  <si>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</si>
  <si>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</si>
  <si>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</si>
  <si>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</si>
  <si>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</si>
  <si>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</si>
  <si>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</si>
  <si>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</si>
  <si>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</si>
  <si>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</si>
  <si>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</si>
  <si>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</si>
  <si>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</si>
  <si>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</si>
  <si>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</si>
  <si>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</si>
  <si>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</si>
  <si>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</si>
  <si>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</si>
  <si>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</si>
  <si>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</si>
  <si>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</si>
  <si>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</si>
  <si>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</si>
  <si>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</si>
  <si>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</si>
  <si>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</si>
  <si>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</si>
  <si>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</si>
  <si>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</si>
  <si>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</si>
  <si>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</si>
  <si>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</si>
  <si>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</si>
  <si>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</si>
  <si>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</si>
  <si>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</si>
  <si>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</si>
  <si>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</si>
  <si>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</si>
  <si>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</si>
  <si>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</si>
  <si>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</si>
  <si>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</si>
  <si>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</si>
  <si>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</si>
  <si>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</si>
  <si>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</si>
  <si>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</si>
  <si>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</si>
  <si>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</si>
  <si>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</si>
  <si>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</si>
  <si>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</si>
  <si>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</si>
  <si>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</si>
  <si>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</si>
  <si>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</si>
  <si>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</si>
  <si>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</si>
  <si>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</si>
  <si>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</si>
  <si>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</si>
  <si>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</si>
  <si>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</si>
  <si>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</si>
  <si>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</si>
  <si>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</si>
  <si>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</si>
  <si>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</si>
  <si>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</si>
  <si>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</si>
  <si>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</si>
  <si>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</si>
  <si>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</si>
  <si>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</si>
  <si>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</si>
  <si>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</si>
  <si>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</si>
  <si>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</si>
  <si>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</si>
  <si>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</si>
  <si>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</si>
  <si>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</si>
  <si>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</si>
  <si>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</si>
  <si>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</si>
  <si>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</si>
  <si>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</si>
  <si>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</si>
  <si>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</si>
  <si>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</si>
  <si>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</si>
  <si>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</si>
  <si>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</si>
  <si>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</si>
  <si>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</si>
  <si>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</si>
  <si>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</si>
  <si>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</si>
  <si>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</si>
  <si>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</si>
  <si>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</si>
  <si>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</si>
  <si>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</si>
  <si>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</si>
  <si>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</si>
  <si>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</si>
  <si>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</si>
  <si>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</si>
  <si>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</si>
  <si>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</si>
  <si>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</si>
  <si>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</si>
  <si>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</si>
  <si>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</si>
  <si>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</si>
  <si>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</si>
  <si>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</si>
  <si>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</si>
  <si>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</si>
  <si>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</si>
  <si>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</si>
  <si>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</si>
  <si>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</si>
  <si>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</si>
  <si>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</si>
  <si>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</si>
  <si>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</si>
  <si>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</si>
  <si>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</si>
  <si>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</si>
  <si>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</si>
  <si>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</si>
  <si>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</si>
  <si>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</si>
  <si>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</si>
  <si>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</si>
  <si>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</si>
  <si>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</si>
  <si>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</si>
  <si>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</si>
  <si>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</si>
  <si>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</si>
  <si>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</si>
  <si>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</si>
  <si>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</si>
  <si>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</si>
  <si>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</si>
  <si>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</si>
  <si>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</si>
  <si>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</si>
  <si>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</si>
  <si>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</si>
  <si>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</si>
  <si>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</si>
  <si>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</si>
  <si>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</si>
  <si>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</si>
  <si>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</si>
  <si>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</si>
  <si>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</si>
  <si>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</si>
  <si>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</si>
  <si>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</si>
  <si>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</si>
  <si>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</si>
  <si>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</si>
  <si>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</si>
  <si>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</si>
  <si>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</si>
  <si>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</si>
  <si>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</si>
  <si>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</si>
  <si>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</si>
  <si>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</si>
  <si>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</si>
  <si>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</si>
  <si>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</si>
  <si>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</si>
  <si>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</si>
  <si>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</si>
  <si>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</si>
  <si>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</si>
  <si>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</si>
  <si>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</si>
  <si>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</si>
  <si>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</si>
  <si>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</si>
  <si>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</si>
  <si>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</si>
  <si>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</si>
  <si>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</si>
  <si>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</si>
  <si>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</si>
  <si>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</si>
  <si>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</si>
  <si>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</si>
  <si>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</si>
  <si>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</si>
  <si>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</si>
  <si>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</si>
  <si>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</si>
  <si>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</si>
  <si>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</si>
  <si>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</si>
  <si>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</si>
  <si>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</si>
  <si>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</si>
  <si>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</si>
  <si>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</si>
  <si>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</si>
  <si>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</si>
  <si>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</si>
  <si>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</si>
  <si>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</si>
  <si>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</si>
  <si>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</si>
  <si>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</si>
  <si>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</si>
  <si>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</si>
  <si>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</si>
  <si>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</si>
  <si>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</si>
  <si>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</si>
  <si>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</si>
  <si>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</si>
  <si>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</si>
  <si>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</si>
  <si>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</si>
  <si>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</si>
  <si>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</si>
  <si>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</si>
  <si>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</si>
  <si>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</si>
  <si>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</si>
  <si>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</si>
  <si>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</si>
  <si>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</si>
  <si>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</si>
  <si>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</si>
  <si>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</si>
  <si>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</si>
  <si>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</si>
  <si>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</si>
  <si>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</si>
  <si>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</si>
  <si>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</si>
  <si>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</si>
  <si>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</si>
  <si>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</si>
  <si>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</si>
  <si>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</si>
  <si>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</si>
  <si>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</si>
  <si>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</si>
  <si>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</si>
  <si>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</si>
  <si>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</si>
  <si>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</si>
  <si>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</si>
  <si>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</si>
  <si>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</si>
  <si>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</si>
  <si>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</si>
  <si>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</si>
  <si>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</si>
  <si>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</si>
  <si>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</si>
  <si>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</si>
  <si>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</si>
  <si>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</si>
  <si>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</si>
  <si>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</si>
  <si>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</si>
  <si>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</si>
  <si>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</si>
  <si>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</si>
  <si>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</si>
  <si>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</si>
  <si>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</si>
  <si>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</si>
  <si>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</si>
  <si>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</si>
  <si>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</si>
  <si>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</si>
  <si>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</si>
  <si>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</si>
  <si>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</si>
  <si>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</si>
  <si>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</si>
  <si>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</si>
  <si>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</si>
  <si>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</si>
  <si>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</si>
  <si>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</si>
  <si>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</si>
  <si>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</si>
  <si>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</si>
  <si>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</si>
  <si>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</si>
  <si>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</si>
  <si>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</si>
  <si>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</si>
  <si>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</si>
  <si>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</si>
  <si>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</si>
  <si>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</si>
  <si>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</si>
  <si>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</si>
  <si>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</si>
  <si>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</si>
  <si>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</si>
  <si>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</si>
  <si>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</si>
  <si>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</si>
  <si>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</si>
  <si>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</si>
  <si>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</si>
  <si>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</si>
  <si>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</si>
  <si>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</si>
  <si>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</si>
  <si>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</si>
  <si>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</si>
  <si>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</si>
  <si>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</si>
  <si>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</si>
  <si>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</si>
  <si>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</si>
  <si>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</si>
  <si>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</si>
  <si>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</si>
  <si>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</si>
  <si>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</si>
  <si>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</si>
  <si>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</si>
  <si>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</si>
  <si>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</si>
  <si>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</si>
  <si>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</si>
  <si>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</si>
  <si>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</si>
  <si>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</si>
  <si>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</si>
  <si>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</si>
  <si>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</si>
  <si>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</si>
  <si>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</si>
  <si>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</si>
  <si>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</si>
  <si>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</si>
  <si>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</si>
  <si>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</si>
  <si>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</si>
  <si>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</si>
  <si>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</si>
  <si>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</si>
  <si>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</si>
  <si>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</si>
  <si>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</si>
  <si>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</si>
  <si>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</si>
  <si>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</si>
  <si>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</si>
  <si>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</si>
  <si>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</si>
  <si>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</si>
  <si>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</si>
  <si>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</si>
  <si>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</si>
  <si>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</si>
  <si>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</si>
  <si>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</si>
  <si>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</si>
  <si>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</si>
  <si>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</si>
  <si>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</si>
  <si>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</si>
  <si>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</si>
  <si>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</si>
  <si>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</si>
  <si>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</si>
  <si>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</si>
  <si>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</si>
  <si>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</si>
  <si>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</si>
  <si>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</si>
  <si>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</si>
  <si>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</si>
  <si>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</si>
  <si>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</si>
  <si>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</si>
  <si>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</si>
  <si>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</si>
  <si>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</si>
  <si>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</si>
  <si>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</si>
  <si>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</si>
  <si>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</si>
  <si>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</si>
  <si>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</si>
  <si>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</si>
  <si>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</si>
  <si>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</si>
  <si>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</si>
  <si>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</si>
  <si>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</si>
  <si>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</si>
  <si>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</si>
  <si>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</si>
  <si>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</si>
  <si>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</si>
  <si>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</si>
  <si>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</si>
  <si>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</si>
  <si>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</si>
  <si>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</si>
  <si>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</si>
  <si>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</si>
  <si>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</si>
  <si>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</si>
  <si>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</si>
  <si>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</si>
  <si>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</si>
  <si>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</si>
  <si>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</si>
  <si>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</si>
  <si>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</si>
  <si>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</si>
  <si>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</si>
  <si>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</si>
  <si>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</si>
  <si>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</si>
  <si>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</si>
  <si>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</si>
  <si>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</si>
  <si>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</si>
  <si>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</si>
  <si>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</si>
  <si>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</si>
  <si>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</si>
  <si>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</si>
  <si>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</si>
  <si>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</si>
  <si>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</si>
  <si>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</si>
  <si>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</si>
  <si>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</si>
  <si>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</si>
  <si>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</si>
  <si>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</si>
  <si>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</si>
  <si>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</si>
  <si>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</si>
  <si>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</si>
  <si>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</si>
  <si>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</si>
  <si>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</si>
  <si>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</si>
  <si>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</si>
  <si>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</si>
  <si>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</si>
  <si>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</si>
  <si>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</si>
  <si>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</si>
  <si>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</si>
  <si>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</si>
  <si>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</si>
  <si>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</si>
  <si>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</si>
  <si>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</si>
  <si>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</si>
  <si>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</si>
  <si>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</si>
  <si>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</si>
  <si>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</si>
  <si>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</si>
  <si>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</si>
  <si>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</si>
  <si>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</si>
  <si>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</si>
  <si>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</si>
  <si>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</si>
  <si>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</si>
  <si>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</si>
  <si>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</si>
  <si>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</si>
  <si>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</si>
  <si>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</si>
  <si>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</si>
  <si>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</si>
  <si>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</si>
  <si>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</si>
  <si>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</si>
  <si>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</si>
  <si>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</si>
  <si>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</si>
  <si>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</si>
  <si>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</si>
  <si>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</si>
  <si>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</si>
  <si>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</si>
  <si>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</si>
  <si>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</si>
  <si>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</si>
  <si>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</si>
  <si>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</si>
  <si>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</si>
  <si>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</si>
  <si>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</si>
  <si>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</si>
  <si>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</si>
  <si>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</si>
  <si>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</si>
  <si>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</si>
  <si>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</si>
  <si>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</si>
  <si>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</si>
  <si>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</si>
  <si>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</si>
  <si>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</si>
  <si>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</si>
  <si>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</si>
  <si>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</si>
  <si>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</si>
  <si>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</si>
  <si>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</si>
  <si>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</si>
  <si>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</si>
  <si>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</si>
  <si>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</si>
  <si>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</si>
  <si>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</si>
  <si>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</si>
  <si>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</si>
  <si>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</si>
  <si>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</si>
  <si>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</si>
  <si>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</si>
  <si>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</si>
  <si>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</si>
  <si>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</si>
  <si>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</si>
  <si>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</si>
  <si>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</si>
  <si>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</si>
  <si>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</si>
  <si>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</si>
  <si>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</si>
  <si>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</si>
  <si>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</si>
  <si>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</si>
  <si>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</si>
  <si>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</si>
  <si>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</si>
  <si>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</si>
  <si>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</si>
  <si>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</si>
  <si>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</si>
  <si>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</si>
  <si>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</si>
  <si>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</si>
  <si>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</si>
  <si>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</si>
  <si>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</si>
  <si>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</si>
  <si>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</si>
  <si>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</si>
  <si>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</si>
  <si>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</si>
  <si>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</si>
  <si>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</si>
  <si>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</si>
  <si>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</si>
  <si>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</si>
  <si>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</si>
  <si>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</si>
  <si>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</si>
  <si>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</si>
  <si>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</si>
  <si>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</si>
  <si>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</si>
  <si>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</si>
  <si>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</si>
  <si>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</si>
  <si>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</si>
  <si>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</si>
  <si>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</si>
  <si>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</si>
  <si>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</si>
  <si>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</si>
  <si>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</si>
  <si>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</si>
  <si>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</si>
  <si>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</si>
  <si>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</si>
  <si>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</si>
  <si>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</si>
  <si>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</si>
  <si>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</si>
  <si>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</si>
  <si>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</si>
  <si>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</si>
  <si>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</si>
  <si>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</si>
  <si>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</si>
  <si>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</si>
  <si>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</si>
  <si>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</si>
  <si>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</si>
  <si>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</si>
  <si>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</si>
  <si>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</si>
  <si>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</si>
  <si>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</si>
  <si>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</si>
  <si>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</si>
  <si>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</si>
  <si>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</si>
  <si>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</si>
  <si>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</si>
  <si>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</si>
  <si>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</si>
  <si>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</si>
  <si>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</si>
  <si>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</si>
  <si>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</si>
  <si>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</si>
  <si>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</si>
  <si>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</si>
  <si>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</si>
  <si>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</si>
  <si>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</si>
  <si>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</si>
  <si>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</si>
  <si>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</si>
  <si>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</si>
  <si>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</si>
  <si>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</si>
  <si>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</si>
  <si>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</si>
  <si>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</si>
  <si>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</si>
  <si>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</si>
  <si>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</si>
  <si>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</si>
  <si>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</si>
  <si>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</si>
  <si>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</si>
  <si>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</si>
  <si>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</si>
  <si>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</si>
  <si>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</si>
  <si>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</si>
  <si>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</si>
  <si>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</si>
  <si>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</si>
  <si>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</si>
  <si>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</si>
  <si>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</si>
  <si>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</si>
  <si>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</si>
  <si>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</si>
  <si>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</si>
  <si>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</si>
  <si>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</si>
  <si>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</si>
  <si>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</si>
  <si>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</si>
  <si>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</si>
  <si>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</si>
  <si>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</si>
  <si>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</si>
  <si>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</si>
  <si>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</si>
  <si>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</si>
  <si>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</si>
  <si>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</si>
  <si>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</si>
  <si>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</si>
  <si>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</si>
  <si>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</si>
  <si>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</si>
  <si>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</si>
  <si>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</si>
  <si>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</si>
  <si>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</si>
  <si>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</si>
  <si>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</si>
  <si>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</si>
  <si>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</si>
  <si>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</si>
  <si>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</si>
  <si>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</si>
  <si>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</si>
  <si>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</si>
  <si>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</si>
  <si>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</si>
  <si>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</si>
  <si>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</si>
  <si>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</si>
  <si>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</si>
  <si>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</si>
  <si>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</si>
  <si>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</si>
  <si>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</si>
  <si>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</si>
  <si>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</si>
  <si>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</si>
  <si>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</si>
  <si>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</si>
  <si>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</si>
  <si>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</si>
  <si>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</si>
  <si>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</si>
  <si>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</si>
  <si>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</si>
  <si>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</si>
  <si>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</si>
  <si>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</si>
  <si>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</si>
  <si>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</si>
  <si>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</si>
  <si>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</si>
  <si>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</si>
  <si>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</si>
  <si>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</si>
  <si>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</si>
  <si>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</si>
  <si>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</si>
  <si>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</si>
  <si>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</si>
  <si>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</si>
  <si>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</si>
  <si>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</si>
  <si>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</si>
  <si>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</si>
  <si>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</si>
  <si>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</si>
  <si>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</si>
  <si>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</si>
  <si>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</si>
  <si>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</si>
  <si>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</si>
  <si>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</si>
  <si>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</si>
  <si>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</si>
  <si>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</si>
  <si>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</si>
  <si>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</si>
  <si>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</si>
  <si>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</si>
  <si>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</si>
  <si>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</si>
  <si>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</si>
  <si>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</si>
  <si>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</si>
  <si>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</si>
  <si>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</si>
  <si>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</si>
  <si>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</si>
  <si>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</si>
  <si>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</si>
  <si>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</si>
  <si>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</si>
  <si>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</si>
  <si>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</si>
  <si>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</si>
  <si>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</si>
  <si>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</si>
  <si>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</si>
  <si>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</si>
  <si>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</si>
  <si>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</si>
  <si>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</si>
  <si>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</si>
  <si>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</si>
  <si>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</si>
  <si>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</si>
  <si>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</si>
  <si>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</si>
  <si>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</si>
  <si>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</si>
  <si>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</si>
  <si>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</si>
  <si>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</si>
  <si>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</si>
  <si>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</si>
  <si>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</si>
  <si>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</si>
  <si>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</si>
  <si>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</si>
  <si>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</si>
  <si>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</si>
  <si>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</si>
  <si>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</si>
  <si>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</si>
  <si>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</si>
  <si>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</si>
  <si>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</si>
  <si>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</si>
  <si>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</si>
  <si>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</si>
  <si>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</si>
  <si>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</si>
  <si>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</si>
  <si>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</si>
  <si>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</si>
  <si>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</si>
  <si>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</si>
  <si>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</si>
  <si>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</si>
  <si>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</si>
  <si>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</si>
  <si>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</si>
  <si>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</si>
  <si>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</si>
  <si>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</si>
  <si>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</si>
  <si>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</si>
  <si>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</si>
  <si>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</si>
  <si>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</si>
  <si>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</si>
  <si>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</si>
  <si>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</si>
  <si>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</si>
  <si>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</si>
  <si>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</si>
  <si>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</si>
  <si>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</si>
  <si>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</si>
  <si>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</si>
  <si>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</si>
  <si>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</si>
  <si>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</si>
  <si>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</si>
  <si>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</si>
  <si>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</si>
  <si>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</si>
  <si>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</si>
  <si>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</si>
  <si>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</si>
  <si>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</si>
  <si>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</si>
  <si>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</si>
  <si>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</si>
  <si>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</si>
  <si>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</si>
  <si>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</si>
  <si>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</si>
  <si>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</si>
  <si>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</si>
  <si>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</si>
  <si>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</si>
  <si>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</si>
  <si>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</si>
  <si>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</si>
  <si>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</si>
  <si>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</si>
  <si>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</si>
  <si>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</si>
  <si>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</si>
  <si>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</si>
  <si>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</si>
  <si>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</si>
  <si>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</si>
  <si>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</si>
  <si>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</si>
  <si>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</si>
  <si>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</si>
  <si>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</si>
  <si>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</si>
  <si>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</si>
  <si>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</si>
  <si>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</si>
  <si>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</si>
  <si>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</si>
  <si>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</si>
  <si>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</si>
  <si>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</si>
  <si>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</si>
  <si>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</si>
  <si>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</si>
  <si>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</si>
  <si>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</si>
  <si>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</si>
  <si>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</si>
  <si>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</si>
  <si>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</si>
  <si>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</si>
  <si>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</si>
  <si>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</si>
  <si>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</si>
  <si>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</si>
  <si>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</si>
  <si>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</si>
  <si>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</si>
  <si>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</si>
  <si>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</si>
  <si>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</si>
  <si>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</si>
  <si>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</si>
  <si>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</si>
  <si>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</si>
  <si>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</si>
  <si>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</si>
  <si>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</si>
  <si>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</si>
  <si>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</si>
  <si>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</si>
  <si>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</si>
  <si>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</si>
  <si>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</si>
  <si>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</si>
  <si>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</si>
  <si>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</si>
  <si>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</si>
  <si>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</si>
  <si>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</si>
  <si>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</si>
  <si>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</si>
  <si>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</si>
  <si>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</si>
  <si>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</si>
  <si>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</si>
  <si>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</si>
  <si>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</si>
  <si>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</si>
  <si>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</si>
  <si>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</si>
  <si>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</si>
  <si>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</si>
  <si>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</si>
  <si>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</si>
  <si>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</si>
  <si>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</si>
  <si>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</si>
  <si>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</si>
  <si>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</si>
  <si>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</si>
  <si>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</si>
  <si>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</si>
  <si>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</si>
  <si>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</si>
  <si>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</si>
  <si>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</si>
  <si>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</si>
  <si>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</si>
  <si>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</si>
  <si>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</si>
  <si>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</si>
  <si>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</si>
  <si>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</si>
  <si>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</si>
  <si>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</si>
  <si>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</si>
  <si>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</si>
  <si>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</si>
  <si>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</si>
  <si>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</si>
  <si>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</si>
  <si>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</si>
  <si>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</si>
  <si>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</si>
  <si>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</si>
  <si>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</si>
  <si>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</si>
  <si>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</si>
  <si>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</si>
  <si>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</si>
  <si>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</si>
  <si>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</si>
  <si>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</si>
  <si>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</si>
  <si>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</si>
  <si>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</si>
  <si>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</si>
  <si>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</si>
  <si>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</si>
  <si>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</si>
  <si>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</si>
  <si>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</si>
  <si>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</si>
  <si>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</si>
  <si>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</si>
  <si>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</si>
  <si>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</si>
  <si>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</si>
  <si>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</si>
  <si>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</si>
  <si>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</si>
  <si>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</si>
  <si>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</si>
  <si>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</si>
  <si>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</si>
  <si>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</si>
  <si>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</si>
  <si>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</si>
  <si>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</si>
  <si>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</si>
  <si>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</si>
  <si>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</si>
  <si>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</si>
  <si>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</si>
  <si>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</si>
  <si>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</si>
  <si>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</si>
  <si>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</si>
  <si>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</si>
  <si>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</si>
  <si>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</si>
  <si>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</si>
  <si>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</si>
  <si>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</si>
  <si>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</si>
  <si>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</si>
  <si>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</si>
  <si>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</si>
  <si>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</si>
  <si>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</si>
  <si>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</si>
  <si>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</si>
  <si>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</si>
  <si>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</si>
  <si>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</si>
  <si>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</si>
  <si>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</si>
  <si>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</si>
  <si>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</si>
  <si>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</si>
  <si>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</si>
  <si>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</si>
  <si>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</si>
  <si>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</si>
  <si>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</si>
  <si>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</si>
  <si>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</si>
  <si>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</si>
  <si>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</si>
  <si>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</si>
  <si>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</si>
  <si>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</si>
  <si>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</si>
  <si>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</si>
  <si>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</si>
  <si>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</si>
  <si>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</si>
  <si>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</si>
  <si>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</si>
  <si>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</si>
  <si>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</si>
  <si>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</si>
  <si>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</si>
  <si>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</si>
  <si>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</si>
  <si>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</si>
  <si>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</si>
  <si>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</si>
  <si>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</si>
  <si>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</si>
  <si>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</si>
  <si>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</si>
  <si>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</si>
  <si>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</si>
  <si>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</si>
  <si>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</si>
  <si>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</si>
  <si>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</si>
  <si>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</si>
  <si>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</si>
  <si>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</si>
  <si>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</si>
  <si>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</si>
  <si>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</si>
  <si>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</si>
  <si>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</si>
  <si>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</si>
  <si>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</si>
  <si>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</si>
  <si>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</si>
  <si>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</si>
  <si>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</si>
  <si>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</si>
  <si>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</si>
  <si>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</si>
  <si>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</si>
  <si>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</si>
  <si>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</si>
  <si>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</si>
  <si>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</si>
  <si>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</si>
  <si>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</si>
  <si>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</si>
  <si>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</si>
  <si>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</si>
  <si>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</si>
  <si>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</si>
  <si>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</si>
  <si>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</si>
  <si>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</si>
  <si>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</si>
  <si>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</si>
  <si>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</si>
  <si>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</si>
  <si>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</si>
  <si>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</si>
  <si>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</si>
  <si>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</si>
  <si>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</si>
  <si>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</si>
  <si>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</si>
  <si>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</si>
  <si>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</si>
  <si>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</si>
  <si>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</si>
  <si>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</si>
  <si>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</si>
  <si>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</si>
  <si>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</si>
  <si>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</si>
  <si>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</si>
  <si>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</si>
  <si>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</si>
  <si>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</si>
  <si>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</si>
  <si>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</si>
  <si>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</si>
  <si>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</si>
  <si>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</si>
  <si>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</si>
  <si>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</si>
  <si>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</si>
  <si>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</si>
  <si>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</si>
  <si>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</si>
  <si>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</si>
  <si>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</si>
  <si>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</si>
  <si>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</si>
  <si>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</si>
  <si>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</si>
  <si>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</si>
  <si>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</si>
  <si>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</si>
  <si>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</si>
  <si>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</si>
  <si>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</si>
  <si>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</si>
  <si>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</si>
  <si>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</si>
  <si>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</si>
  <si>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</si>
  <si>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</si>
  <si>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</si>
  <si>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</si>
  <si>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</si>
  <si>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</si>
  <si>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</si>
  <si>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</si>
  <si>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</si>
  <si>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</si>
  <si>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</si>
  <si>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</si>
  <si>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</si>
  <si>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</si>
  <si>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</si>
  <si>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</si>
  <si>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</si>
  <si>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</si>
  <si>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</si>
  <si>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</si>
  <si>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</si>
  <si>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</si>
  <si>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</si>
  <si>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</si>
  <si>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</si>
  <si>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</si>
  <si>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</si>
  <si>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</si>
  <si>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</si>
  <si>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</si>
  <si>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</si>
  <si>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</si>
  <si>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</si>
  <si>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</si>
  <si>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</si>
  <si>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</si>
  <si>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</si>
  <si>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</si>
  <si>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</si>
  <si>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</si>
  <si>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</si>
  <si>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</si>
  <si>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</si>
  <si>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</si>
  <si>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</si>
  <si>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</si>
  <si>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</si>
  <si>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</si>
  <si>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</si>
  <si>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</si>
  <si>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</si>
  <si>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</si>
  <si>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</si>
  <si>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</si>
  <si>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</si>
  <si>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</si>
  <si>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</si>
  <si>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</si>
  <si>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</si>
  <si>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</si>
  <si>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</si>
  <si>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</si>
  <si>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</si>
  <si>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</si>
  <si>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</si>
  <si>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</si>
  <si>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</si>
  <si>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</si>
  <si>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</si>
  <si>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</si>
  <si>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</si>
  <si>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</si>
  <si>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</si>
  <si>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</si>
  <si>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</si>
  <si>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</si>
  <si>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</si>
  <si>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</si>
  <si>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</si>
  <si>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</si>
  <si>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</si>
  <si>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</si>
  <si>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</si>
  <si>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</si>
  <si>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</si>
  <si>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</si>
  <si>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</si>
  <si>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</si>
  <si>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</si>
  <si>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</si>
  <si>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</si>
  <si>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</si>
  <si>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</si>
  <si>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</si>
  <si>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</si>
  <si>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</si>
  <si>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</si>
  <si>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</si>
  <si>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</si>
  <si>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</si>
  <si>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</si>
  <si>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</si>
  <si>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</si>
  <si>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</si>
  <si>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</si>
  <si>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</si>
  <si>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</si>
  <si>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</si>
  <si>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</si>
  <si>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</si>
  <si>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</si>
  <si>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</si>
  <si>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</si>
  <si>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</si>
  <si>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</si>
  <si>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</si>
  <si>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</si>
  <si>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</si>
  <si>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</si>
  <si>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</si>
  <si>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</si>
  <si>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</si>
  <si>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</si>
  <si>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</si>
  <si>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</si>
  <si>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</si>
  <si>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</si>
  <si>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</si>
  <si>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</si>
  <si>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</si>
  <si>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</si>
  <si>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</si>
  <si>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</si>
  <si>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</si>
  <si>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</si>
  <si>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</si>
  <si>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</si>
  <si>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</si>
  <si>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</si>
  <si>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</si>
  <si>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</si>
  <si>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</si>
  <si>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</si>
  <si>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</si>
  <si>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</si>
  <si>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</si>
  <si>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</si>
  <si>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</si>
  <si>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</si>
  <si>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</si>
  <si>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</si>
  <si>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</si>
  <si>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</si>
  <si>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</si>
  <si>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</si>
  <si>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</si>
  <si>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</si>
  <si>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</si>
  <si>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</si>
  <si>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</si>
  <si>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</si>
  <si>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</si>
  <si>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</si>
  <si>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</si>
  <si>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</si>
  <si>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</si>
  <si>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</si>
  <si>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</si>
  <si>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</si>
  <si>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</si>
  <si>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</si>
  <si>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</si>
  <si>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</si>
  <si>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</si>
  <si>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</si>
  <si>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</si>
  <si>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</si>
  <si>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</si>
  <si>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</si>
  <si>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</si>
  <si>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</si>
  <si>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</si>
  <si>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</si>
  <si>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</si>
  <si>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</si>
  <si>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</si>
  <si>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</si>
  <si>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</si>
  <si>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</si>
  <si>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</si>
  <si>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</si>
  <si>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</si>
  <si>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</si>
  <si>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</si>
  <si>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</si>
  <si>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</si>
  <si>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</si>
  <si>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</si>
  <si>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</si>
  <si>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</si>
  <si>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</si>
  <si>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</si>
  <si>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</si>
  <si>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</si>
  <si>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</si>
  <si>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</si>
  <si>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</si>
  <si>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</si>
  <si>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</si>
  <si>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</si>
  <si>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</si>
  <si>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</si>
  <si>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</si>
  <si>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</si>
  <si>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</si>
  <si>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</si>
  <si>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</si>
  <si>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</si>
  <si>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</si>
  <si>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</si>
  <si>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</si>
  <si>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</si>
  <si>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</si>
  <si>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</si>
  <si>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</si>
  <si>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</si>
  <si>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</si>
  <si>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</si>
  <si>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</si>
  <si>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</si>
  <si>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</si>
  <si>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</si>
  <si>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</si>
  <si>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</si>
  <si>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</si>
  <si>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</si>
  <si>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</si>
  <si>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</si>
  <si>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</si>
  <si>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</si>
  <si>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</si>
  <si>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</si>
  <si>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</si>
  <si>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</si>
  <si>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</si>
  <si>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</si>
  <si>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</si>
  <si>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</si>
  <si>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</si>
  <si>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</si>
  <si>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</si>
  <si>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</si>
  <si>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</si>
  <si>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</si>
  <si>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</si>
  <si>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</si>
  <si>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</si>
  <si>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</si>
  <si>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</si>
  <si>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</si>
  <si>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</si>
  <si>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</si>
  <si>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</si>
  <si>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</si>
  <si>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</si>
  <si>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</si>
  <si>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</si>
  <si>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</si>
  <si>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</si>
  <si>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</si>
  <si>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</si>
  <si>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</si>
  <si>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</si>
  <si>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</si>
  <si>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</si>
  <si>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</si>
  <si>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</si>
  <si>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</si>
  <si>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</si>
  <si>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</si>
  <si>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</si>
  <si>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</si>
  <si>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</si>
  <si>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</si>
  <si>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</si>
  <si>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</si>
  <si>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</si>
  <si>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</si>
  <si>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</si>
  <si>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</si>
  <si>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</si>
  <si>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</si>
  <si>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</si>
  <si>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</si>
  <si>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</si>
  <si>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</si>
  <si>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</si>
  <si>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</si>
  <si>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</si>
  <si>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</si>
  <si>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</si>
  <si>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</si>
  <si>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</si>
  <si>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</si>
  <si>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</si>
  <si>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</si>
  <si>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</si>
  <si>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</si>
  <si>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</si>
  <si>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</si>
  <si>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</si>
  <si>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</si>
  <si>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</si>
  <si>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</si>
  <si>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</si>
  <si>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</si>
  <si>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</si>
  <si>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</si>
  <si>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</si>
  <si>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</si>
  <si>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</si>
  <si>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</si>
  <si>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</si>
  <si>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</si>
  <si>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</si>
  <si>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</si>
  <si>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</si>
  <si>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</si>
  <si>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</si>
  <si>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</si>
  <si>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</si>
  <si>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</si>
  <si>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</si>
  <si>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</si>
  <si>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</si>
  <si>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</si>
  <si>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</si>
  <si>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</si>
  <si>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</si>
  <si>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</si>
  <si>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</si>
  <si>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</si>
  <si>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</si>
  <si>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</si>
  <si>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</si>
  <si>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</si>
  <si>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</si>
  <si>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</si>
  <si>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</si>
  <si>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</si>
  <si>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</si>
  <si>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</si>
  <si>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</si>
  <si>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</si>
  <si>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</si>
  <si>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</si>
  <si>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</si>
  <si>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</si>
  <si>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</si>
  <si>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</si>
  <si>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</si>
  <si>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</si>
  <si>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</si>
  <si>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</si>
  <si>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</si>
  <si>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</si>
  <si>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</si>
  <si>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</si>
  <si>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</si>
  <si>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</si>
  <si>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</si>
  <si>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</si>
  <si>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</si>
  <si>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</si>
  <si>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</si>
  <si>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</si>
  <si>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</si>
  <si>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</si>
  <si>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</si>
  <si>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</si>
  <si>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</si>
  <si>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</si>
  <si>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</si>
  <si>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</si>
  <si>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</si>
  <si>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</si>
  <si>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</si>
  <si>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</si>
  <si>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</si>
  <si>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</si>
  <si>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</si>
  <si>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</si>
  <si>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</si>
  <si>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</si>
  <si>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</si>
  <si>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</si>
  <si>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</si>
  <si>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</si>
  <si>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</si>
  <si>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</si>
  <si>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</si>
  <si>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</si>
  <si>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</si>
  <si>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</si>
  <si>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</si>
  <si>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</si>
  <si>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</si>
  <si>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</si>
  <si>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</si>
  <si>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</si>
  <si>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</si>
  <si>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</si>
  <si>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</si>
  <si>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</si>
  <si>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</si>
  <si>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</si>
  <si>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</si>
  <si>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</si>
  <si>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</si>
  <si>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</si>
  <si>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</si>
  <si>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</si>
  <si>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</si>
  <si>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</si>
  <si>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</si>
  <si>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</si>
  <si>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</si>
  <si>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</si>
  <si>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</si>
  <si>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</si>
  <si>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</si>
  <si>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</si>
  <si>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</si>
  <si>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</si>
  <si>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</si>
  <si>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</si>
  <si>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</si>
  <si>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</si>
  <si>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</si>
  <si>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</si>
  <si>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</si>
  <si>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</si>
  <si>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</si>
  <si>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</si>
  <si>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</si>
  <si>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</si>
  <si>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</si>
  <si>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</si>
  <si>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</si>
  <si>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</si>
  <si>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</si>
  <si>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</si>
  <si>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</si>
  <si>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</si>
  <si>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</si>
  <si>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</si>
  <si>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</si>
  <si>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</si>
  <si>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</si>
  <si>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</si>
  <si>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</si>
  <si>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</si>
  <si>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</si>
  <si>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</si>
  <si>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</si>
  <si>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</si>
  <si>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</si>
  <si>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</si>
  <si>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</si>
  <si>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</si>
  <si>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</si>
  <si>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</si>
  <si>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</si>
  <si>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</si>
  <si>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</si>
  <si>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</si>
  <si>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</si>
  <si>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</si>
  <si>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</si>
  <si>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</si>
  <si>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</si>
  <si>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</si>
  <si>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</si>
  <si>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</si>
  <si>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</si>
  <si>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</si>
  <si>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</si>
  <si>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</si>
  <si>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</si>
  <si>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</si>
  <si>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</si>
  <si>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</si>
  <si>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</si>
  <si>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</si>
  <si>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</si>
  <si>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</si>
  <si>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</si>
  <si>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</si>
  <si>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</si>
  <si>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</si>
  <si>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</si>
  <si>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</si>
  <si>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</si>
  <si>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</si>
  <si>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</si>
  <si>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</si>
  <si>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</si>
  <si>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</si>
  <si>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</si>
  <si>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</si>
  <si>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</si>
  <si>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</si>
  <si>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</si>
  <si>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</si>
  <si>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</si>
  <si>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</si>
  <si>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</si>
  <si>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</si>
  <si>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</si>
  <si>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</si>
  <si>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</si>
  <si>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</si>
  <si>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</si>
  <si>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</si>
  <si>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</si>
  <si>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</si>
  <si>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</si>
  <si>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</si>
  <si>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</si>
  <si>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</si>
  <si>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</si>
  <si>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</si>
  <si>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</si>
  <si>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</si>
  <si>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</si>
  <si>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</si>
  <si>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</si>
  <si>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</si>
  <si>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</si>
  <si>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</si>
  <si>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</si>
  <si>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</si>
  <si>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</si>
  <si>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</si>
  <si>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</si>
  <si>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</si>
  <si>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</si>
  <si>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</si>
  <si>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</si>
  <si>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</si>
  <si>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</si>
  <si>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</si>
  <si>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</si>
  <si>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</si>
  <si>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</si>
  <si>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</si>
  <si>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</si>
  <si>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</si>
  <si>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</si>
  <si>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</si>
  <si>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</si>
  <si>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</si>
  <si>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</si>
  <si>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</si>
  <si>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</si>
  <si>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</si>
  <si>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</si>
  <si>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</si>
  <si>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</si>
  <si>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</si>
  <si>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</si>
  <si>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</si>
  <si>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</si>
  <si>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</si>
  <si>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</si>
  <si>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</si>
  <si>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</si>
  <si>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</si>
  <si>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</si>
  <si>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</si>
  <si>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</si>
  <si>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</si>
  <si>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</si>
  <si>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</si>
  <si>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</si>
  <si>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</si>
  <si>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</si>
  <si>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</si>
  <si>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</si>
  <si>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</si>
  <si>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</si>
  <si>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</si>
  <si>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</si>
  <si>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</si>
  <si>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</si>
  <si>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</si>
  <si>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</si>
  <si>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</si>
  <si>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</si>
  <si>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</si>
  <si>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</si>
  <si>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</si>
  <si>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</si>
  <si>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</si>
  <si>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</si>
  <si>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</si>
  <si>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</si>
  <si>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</si>
  <si>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</si>
  <si>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</si>
  <si>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</si>
  <si>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</si>
  <si>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</si>
  <si>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</si>
  <si>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</si>
  <si>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</si>
  <si>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</si>
  <si>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</si>
  <si>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</si>
  <si>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</si>
  <si>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</si>
  <si>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</si>
  <si>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</si>
  <si>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</si>
  <si>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</si>
  <si>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</si>
  <si>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</si>
  <si>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</si>
  <si>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</si>
  <si>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</si>
  <si>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</si>
  <si>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</si>
  <si>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</si>
  <si>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</si>
  <si>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</si>
  <si>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</si>
  <si>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</si>
  <si>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</si>
  <si>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</si>
  <si>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</si>
  <si>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</si>
  <si>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</si>
  <si>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</si>
  <si>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</si>
  <si>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</si>
  <si>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</si>
  <si>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</si>
  <si>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</si>
  <si>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</si>
  <si>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</si>
  <si>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</si>
  <si>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</si>
  <si>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</si>
  <si>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</si>
  <si>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</si>
  <si>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</si>
  <si>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</si>
  <si>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</si>
  <si>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</si>
  <si>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</si>
  <si>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</si>
  <si>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</si>
  <si>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</si>
  <si>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</si>
  <si>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</si>
  <si>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</si>
  <si>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</si>
  <si>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</si>
  <si>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</si>
  <si>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</si>
  <si>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</si>
  <si>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</si>
  <si>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</si>
  <si>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</si>
  <si>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</si>
  <si>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</si>
  <si>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</si>
  <si>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</si>
  <si>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</si>
  <si>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</si>
  <si>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</si>
  <si>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</si>
  <si>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</si>
  <si>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</si>
  <si>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</si>
  <si>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</si>
  <si>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</si>
  <si>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</si>
  <si>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</si>
  <si>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</si>
  <si>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</si>
  <si>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</si>
  <si>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</si>
  <si>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</si>
  <si>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</si>
  <si>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</si>
  <si>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</si>
  <si>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</si>
  <si>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</si>
  <si>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</si>
  <si>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</si>
  <si>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</si>
  <si>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</si>
  <si>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</si>
  <si>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</si>
  <si>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</si>
  <si>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</si>
  <si>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</si>
  <si>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</si>
  <si>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</si>
  <si>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</si>
  <si>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</si>
  <si>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</si>
  <si>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</si>
  <si>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</si>
  <si>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</si>
  <si>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</si>
  <si>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</si>
  <si>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</si>
  <si>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</si>
  <si>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</si>
  <si>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</si>
  <si>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</si>
  <si>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</si>
  <si>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</si>
  <si>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</si>
  <si>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</si>
  <si>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</si>
  <si>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</si>
  <si>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</si>
  <si>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</si>
  <si>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</si>
  <si>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</si>
  <si>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</si>
  <si>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</si>
  <si>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</si>
  <si>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</si>
  <si>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</si>
  <si>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</si>
  <si>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</si>
  <si>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</si>
  <si>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</si>
  <si>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</si>
  <si>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</si>
  <si>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</si>
  <si>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</si>
  <si>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</si>
  <si>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</si>
  <si>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</si>
  <si>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</si>
  <si>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</si>
  <si>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</si>
  <si>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</si>
  <si>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</si>
  <si>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</si>
  <si>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</si>
  <si>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</si>
  <si>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</si>
  <si>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</si>
  <si>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</si>
  <si>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</si>
  <si>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</si>
  <si>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</si>
  <si>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</si>
  <si>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</si>
  <si>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</si>
  <si>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</si>
  <si>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</si>
  <si>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</si>
  <si>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</si>
  <si>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</si>
  <si>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</si>
  <si>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</si>
  <si>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</si>
  <si>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</si>
  <si>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</si>
  <si>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</si>
  <si>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</si>
  <si>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</si>
  <si>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</si>
  <si>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</si>
  <si>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</si>
  <si>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</si>
  <si>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</si>
  <si>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</si>
  <si>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</si>
  <si>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</si>
  <si>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</si>
  <si>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</si>
  <si>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</si>
  <si>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</si>
  <si>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</si>
  <si>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</si>
  <si>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</si>
  <si>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</si>
  <si>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</si>
  <si>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</si>
  <si>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</si>
  <si>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</si>
  <si>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</si>
  <si>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</si>
  <si>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</si>
  <si>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</si>
  <si>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</si>
  <si>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</si>
  <si>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</si>
  <si>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</si>
  <si>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</si>
  <si>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</si>
  <si>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</si>
  <si>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</si>
  <si>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</si>
  <si>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</si>
  <si>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</si>
  <si>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</si>
  <si>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</si>
  <si>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</si>
  <si>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</si>
  <si>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</si>
  <si>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</si>
  <si>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</si>
  <si>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</si>
  <si>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</si>
  <si>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</si>
  <si>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</si>
  <si>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</si>
  <si>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</si>
  <si>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</si>
  <si>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</si>
  <si>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</si>
  <si>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</si>
  <si>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</si>
  <si>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</si>
  <si>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</si>
  <si>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</si>
  <si>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</si>
  <si>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</si>
  <si>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</si>
  <si>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</si>
  <si>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</si>
  <si>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</si>
  <si>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</si>
  <si>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</si>
  <si>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</si>
  <si>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</si>
  <si>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</si>
  <si>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</si>
  <si>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</si>
  <si>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</si>
  <si>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</si>
  <si>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</si>
  <si>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</si>
  <si>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</si>
  <si>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</si>
  <si>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</si>
  <si>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</si>
  <si>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</si>
  <si>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</si>
  <si>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</si>
  <si>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</si>
  <si>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</si>
  <si>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</si>
  <si>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</si>
  <si>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</si>
  <si>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</si>
  <si>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</si>
  <si>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</si>
  <si>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</si>
  <si>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</si>
  <si>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</si>
  <si>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</si>
  <si>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</si>
  <si>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</si>
  <si>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</si>
  <si>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</si>
  <si>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</si>
  <si>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</si>
  <si>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</si>
  <si>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</si>
  <si>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</si>
  <si>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</si>
  <si>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</si>
  <si>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</si>
  <si>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</si>
  <si>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</si>
  <si>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</si>
  <si>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</si>
  <si>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</si>
  <si>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</si>
  <si>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</si>
  <si>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</si>
  <si>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</si>
  <si>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</si>
  <si>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</si>
  <si>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</si>
  <si>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</si>
  <si>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</si>
  <si>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</si>
  <si>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</si>
  <si>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</si>
  <si>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</si>
  <si>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</si>
  <si>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</si>
  <si>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</si>
  <si>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</si>
  <si>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</si>
  <si>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</si>
  <si>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</si>
  <si>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</si>
  <si>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</si>
  <si>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</si>
  <si>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</si>
  <si>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</si>
  <si>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</si>
  <si>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</si>
  <si>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</si>
  <si>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</si>
  <si>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</si>
  <si>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</si>
  <si>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</si>
  <si>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</si>
  <si>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</si>
  <si>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</si>
  <si>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</si>
  <si>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</si>
  <si>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</si>
  <si>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</si>
  <si>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</si>
  <si>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</si>
  <si>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</si>
  <si>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</si>
  <si>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</si>
  <si>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</si>
  <si>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</si>
  <si>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</si>
  <si>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</si>
  <si>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</si>
  <si>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</si>
  <si>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</si>
  <si>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</si>
  <si>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</si>
  <si>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</si>
  <si>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</si>
  <si>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</si>
  <si>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</si>
  <si>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</si>
  <si>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</si>
  <si>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</si>
  <si>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</si>
  <si>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</si>
  <si>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</si>
  <si>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</si>
  <si>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</si>
  <si>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</si>
  <si>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</si>
  <si>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</si>
  <si>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</si>
  <si>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</si>
  <si>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</si>
  <si>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</si>
  <si>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</si>
  <si>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</si>
  <si>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</si>
  <si>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</si>
  <si>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</si>
  <si>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</si>
  <si>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</si>
  <si>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</si>
  <si>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</si>
  <si>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</si>
  <si>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</si>
  <si>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</si>
  <si>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</si>
  <si>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</si>
  <si>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</si>
  <si>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</si>
  <si>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</si>
  <si>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</si>
  <si>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</si>
  <si>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</si>
  <si>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</si>
  <si>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</si>
  <si>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</si>
  <si>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</si>
  <si>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</si>
  <si>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</si>
  <si>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</si>
  <si>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</si>
  <si>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</si>
  <si>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</si>
  <si>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</si>
  <si>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</si>
  <si>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</si>
  <si>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</si>
  <si>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</si>
  <si>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</si>
  <si>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</si>
  <si>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</si>
  <si>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</si>
  <si>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</si>
  <si>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</si>
  <si>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</si>
  <si>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</si>
  <si>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</si>
  <si>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</si>
  <si>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</si>
  <si>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</si>
  <si>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</si>
  <si>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</si>
  <si>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</si>
  <si>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</si>
  <si>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</si>
  <si>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</si>
  <si>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</si>
  <si>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</si>
  <si>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</si>
  <si>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</si>
  <si>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</si>
  <si>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</si>
  <si>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</si>
  <si>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</si>
  <si>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</si>
  <si>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</si>
  <si>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</si>
  <si>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</si>
  <si>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</si>
  <si>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</si>
  <si>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</si>
  <si>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</si>
  <si>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</si>
  <si>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</si>
  <si>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</si>
  <si>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</si>
  <si>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</si>
  <si>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</si>
  <si>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</si>
  <si>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</si>
  <si>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</si>
  <si>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</si>
  <si>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</si>
  <si>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</si>
  <si>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</si>
  <si>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</si>
  <si>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</si>
  <si>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</si>
  <si>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</si>
  <si>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</si>
  <si>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</si>
  <si>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</si>
  <si>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</si>
  <si>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</si>
  <si>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</si>
  <si>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</si>
  <si>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</si>
  <si>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</si>
  <si>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</si>
  <si>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</si>
  <si>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</si>
  <si>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</si>
  <si>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</si>
  <si>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</si>
  <si>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</si>
  <si>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</si>
  <si>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</si>
  <si>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</si>
  <si>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</si>
  <si>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</si>
  <si>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</si>
  <si>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</si>
  <si>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</si>
  <si>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</si>
  <si>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</si>
  <si>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</si>
  <si>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</si>
  <si>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</si>
  <si>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</si>
  <si>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</si>
  <si>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</si>
  <si>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</si>
  <si>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</si>
  <si>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</si>
  <si>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</si>
  <si>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</si>
  <si>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</si>
  <si>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</si>
  <si>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</si>
  <si>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</si>
  <si>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</si>
  <si>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</si>
  <si>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</si>
  <si>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</si>
  <si>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</si>
  <si>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</si>
  <si>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</si>
  <si>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</si>
  <si>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</si>
  <si>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</si>
  <si>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</si>
  <si>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</si>
  <si>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</si>
  <si>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</si>
  <si>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</si>
  <si>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</si>
  <si>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</si>
  <si>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</si>
  <si>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</si>
  <si>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</si>
  <si>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</si>
  <si>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</si>
  <si>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</si>
  <si>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</si>
  <si>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</si>
  <si>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</si>
  <si>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</si>
  <si>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</si>
  <si>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</si>
  <si>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</si>
  <si>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</si>
  <si>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</si>
  <si>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</si>
  <si>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</si>
  <si>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</si>
  <si>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</si>
  <si>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</si>
  <si>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</si>
  <si>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</si>
  <si>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</si>
  <si>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</si>
  <si>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</si>
  <si>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</si>
  <si>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</si>
  <si>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</si>
  <si>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</si>
  <si>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</si>
  <si>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</si>
  <si>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</si>
  <si>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</si>
  <si>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</si>
  <si>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</si>
  <si>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</si>
  <si>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</si>
  <si>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</si>
  <si>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</si>
  <si>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</si>
  <si>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</si>
  <si>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</si>
  <si>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</si>
  <si>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</si>
  <si>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</si>
  <si>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</si>
  <si>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</si>
  <si>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</si>
  <si>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</si>
  <si>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</si>
  <si>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</si>
  <si>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</si>
  <si>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</si>
  <si>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</si>
  <si>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</si>
  <si>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</si>
  <si>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</si>
  <si>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</si>
  <si>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</si>
  <si>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</si>
  <si>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</si>
  <si>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</si>
  <si>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</si>
  <si>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</si>
  <si>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</si>
  <si>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</si>
  <si>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</si>
  <si>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</si>
  <si>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</si>
  <si>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</si>
  <si>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</si>
  <si>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</si>
  <si>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</si>
  <si>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</si>
  <si>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</si>
  <si>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</si>
  <si>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</si>
  <si>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</si>
  <si>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</si>
  <si>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</si>
  <si>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</si>
  <si>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</si>
  <si>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</si>
  <si>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</si>
  <si>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</si>
  <si>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</si>
  <si>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</si>
  <si>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</si>
  <si>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</si>
  <si>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</si>
  <si>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</si>
  <si>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</si>
  <si>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</si>
  <si>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</si>
  <si>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</si>
  <si>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</si>
  <si>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</si>
  <si>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</si>
  <si>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</si>
  <si>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</si>
  <si>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</si>
  <si>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</si>
  <si>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</si>
  <si>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</si>
  <si>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</si>
  <si>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</si>
  <si>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</si>
  <si>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</si>
  <si>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</si>
  <si>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</si>
  <si>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</si>
  <si>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</si>
  <si>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</si>
  <si>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</si>
  <si>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</si>
  <si>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</si>
  <si>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</si>
  <si>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</si>
  <si>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</si>
  <si>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</si>
  <si>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</si>
  <si>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</si>
  <si>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</si>
  <si>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</si>
  <si>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</si>
  <si>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</si>
  <si>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</si>
  <si>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</si>
  <si>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</si>
  <si>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</si>
  <si>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</si>
  <si>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</si>
  <si>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</si>
  <si>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</si>
  <si>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</si>
  <si>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</si>
  <si>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</si>
  <si>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</si>
  <si>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</si>
  <si>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</si>
  <si>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</si>
  <si>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</si>
  <si>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</si>
  <si>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</si>
  <si>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</si>
  <si>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</si>
  <si>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</si>
  <si>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</si>
  <si>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</si>
  <si>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</si>
  <si>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</si>
  <si>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</si>
  <si>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</si>
  <si>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</si>
  <si>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</si>
  <si>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</si>
  <si>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</si>
  <si>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</si>
  <si>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</si>
  <si>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</si>
  <si>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</si>
  <si>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</si>
  <si>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</si>
  <si>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</si>
  <si>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</si>
  <si>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</si>
  <si>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</si>
  <si>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</si>
  <si>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</si>
  <si>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</si>
  <si>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</si>
  <si>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</si>
  <si>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</si>
  <si>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</si>
  <si>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</si>
  <si>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</si>
  <si>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</si>
  <si>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</si>
  <si>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</si>
  <si>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</si>
  <si>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</si>
  <si>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</si>
  <si>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</si>
  <si>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</si>
  <si>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</si>
  <si>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</si>
  <si>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</si>
  <si>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</si>
  <si>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</si>
  <si>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</si>
  <si>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</si>
  <si>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</si>
  <si>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</si>
  <si>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</si>
  <si>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</si>
  <si>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</si>
  <si>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</si>
  <si>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</si>
  <si>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</si>
  <si>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</si>
  <si>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</si>
  <si>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</si>
  <si>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</si>
  <si>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</si>
  <si>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</si>
  <si>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</si>
  <si>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</si>
  <si>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</si>
  <si>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</si>
  <si>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</si>
  <si>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</si>
  <si>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</si>
  <si>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</si>
  <si>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</si>
  <si>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</si>
  <si>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</si>
  <si>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</si>
  <si>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</si>
  <si>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</si>
  <si>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</si>
  <si>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</si>
  <si>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</si>
  <si>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</si>
  <si>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</si>
  <si>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</si>
  <si>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</si>
  <si>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</si>
  <si>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</si>
  <si>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</si>
  <si>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</si>
  <si>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</si>
  <si>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</si>
  <si>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</si>
  <si>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</si>
  <si>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</si>
  <si>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</si>
  <si>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</si>
  <si>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</si>
  <si>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</si>
  <si>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</si>
  <si>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</si>
  <si>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</si>
  <si>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</si>
  <si>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</si>
  <si>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</si>
  <si>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</si>
  <si>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</si>
  <si>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</si>
  <si>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</si>
  <si>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</si>
  <si>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</si>
  <si>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</si>
  <si>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</si>
  <si>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</si>
  <si>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</si>
  <si>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</si>
  <si>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</si>
  <si>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</si>
  <si>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</si>
  <si>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</si>
  <si>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</si>
  <si>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</si>
  <si>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</si>
  <si>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</si>
  <si>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</si>
  <si>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</si>
  <si>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</si>
  <si>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</si>
  <si>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</si>
  <si>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</si>
  <si>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</si>
  <si>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</si>
  <si>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</si>
  <si>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</si>
  <si>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</si>
  <si>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</si>
  <si>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</si>
  <si>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</si>
  <si>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</si>
  <si>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</si>
  <si>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</si>
  <si>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</si>
  <si>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</si>
  <si>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</si>
  <si>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</si>
  <si>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</si>
  <si>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</si>
  <si>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</si>
  <si>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</si>
  <si>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</si>
  <si>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</si>
  <si>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</si>
  <si>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</si>
  <si>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</si>
  <si>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</si>
  <si>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</si>
  <si>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</si>
  <si>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</si>
  <si>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</si>
  <si>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</si>
  <si>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</si>
  <si>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</si>
  <si>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</si>
  <si>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</si>
  <si>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</si>
  <si>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</si>
  <si>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</si>
  <si>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</si>
  <si>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</si>
  <si>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</si>
  <si>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</si>
  <si>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</si>
  <si>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</si>
  <si>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</si>
  <si>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</si>
  <si>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</si>
  <si>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</si>
  <si>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</si>
  <si>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</si>
  <si>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</si>
  <si>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</si>
  <si>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</si>
  <si>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</si>
  <si>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</si>
  <si>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</si>
  <si>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</si>
  <si>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</si>
  <si>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</si>
  <si>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</si>
  <si>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</si>
  <si>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</si>
  <si>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</si>
  <si>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</si>
  <si>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</si>
  <si>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</si>
  <si>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</si>
  <si>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</si>
  <si>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</si>
  <si>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</si>
  <si>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</si>
  <si>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</si>
  <si>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</si>
  <si>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</si>
  <si>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</si>
  <si>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</si>
  <si>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</si>
  <si>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</si>
  <si>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</si>
  <si>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</si>
  <si>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</si>
  <si>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</si>
  <si>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</si>
  <si>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</si>
  <si>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</si>
  <si>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</si>
  <si>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</si>
  <si>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</si>
  <si>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</si>
  <si>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</si>
  <si>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</si>
  <si>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</si>
  <si>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</si>
  <si>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</si>
  <si>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</si>
  <si>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</si>
  <si>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</si>
  <si>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</si>
  <si>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</si>
  <si>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</si>
  <si>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</si>
  <si>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</si>
  <si>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</si>
  <si>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</si>
  <si>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</si>
  <si>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</si>
  <si>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</si>
  <si>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</si>
  <si>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</si>
  <si>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</si>
  <si>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</si>
  <si>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</si>
  <si>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</si>
  <si>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</si>
  <si>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</si>
  <si>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</si>
  <si>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</si>
  <si>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</si>
  <si>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</si>
  <si>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</si>
  <si>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</si>
  <si>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</si>
  <si>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</si>
  <si>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</si>
  <si>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</si>
  <si>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</si>
  <si>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</si>
  <si>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</si>
  <si>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</si>
  <si>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</si>
  <si>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</si>
  <si>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</si>
  <si>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</si>
  <si>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</si>
  <si>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</si>
  <si>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</si>
  <si>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</si>
  <si>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</si>
  <si>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</si>
  <si>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</si>
  <si>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</si>
  <si>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</si>
  <si>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</si>
  <si>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</si>
  <si>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</si>
  <si>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</si>
  <si>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</si>
  <si>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</si>
  <si>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</si>
  <si>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</si>
  <si>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</si>
  <si>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</si>
  <si>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</si>
  <si>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</si>
  <si>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</si>
  <si>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</si>
  <si>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</si>
  <si>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</si>
  <si>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</si>
  <si>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</si>
  <si>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</si>
  <si>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</si>
  <si>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</si>
  <si>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</si>
  <si>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</si>
  <si>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</si>
  <si>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</si>
  <si>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</si>
  <si>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</si>
  <si>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</si>
  <si>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</si>
  <si>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</si>
  <si>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</si>
  <si>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</si>
  <si>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</si>
  <si>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</si>
  <si>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</si>
  <si>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</si>
  <si>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</si>
  <si>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</si>
  <si>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</si>
  <si>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</si>
  <si>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</si>
  <si>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</si>
  <si>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</si>
  <si>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</si>
  <si>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</si>
  <si>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</si>
  <si>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</si>
  <si>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</si>
  <si>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</si>
  <si>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</si>
  <si>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</si>
  <si>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</si>
  <si>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</si>
  <si>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</si>
  <si>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</si>
  <si>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</si>
  <si>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</si>
  <si>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</si>
  <si>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</si>
  <si>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</si>
  <si>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</si>
  <si>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</si>
  <si>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</si>
  <si>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</si>
  <si>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</si>
  <si>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</si>
  <si>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</si>
  <si>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</si>
  <si>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</si>
  <si>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</si>
  <si>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</si>
  <si>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</si>
  <si>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</si>
  <si>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</si>
  <si>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</si>
  <si>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</si>
  <si>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</si>
  <si>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</si>
  <si>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</si>
  <si>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</si>
  <si>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</si>
  <si>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</si>
  <si>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</si>
  <si>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</si>
  <si>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</si>
  <si>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</si>
  <si>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</si>
  <si>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</si>
  <si>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</si>
  <si>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</si>
  <si>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</si>
  <si>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</si>
  <si>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</si>
  <si>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</si>
  <si>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</si>
  <si>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</si>
  <si>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</si>
  <si>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</si>
  <si>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</si>
  <si>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</si>
  <si>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</si>
  <si>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</si>
  <si>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</si>
  <si>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</si>
  <si>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</si>
  <si>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</si>
  <si>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</si>
  <si>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</si>
  <si>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</si>
  <si>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</si>
  <si>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</si>
  <si>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</si>
  <si>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</si>
  <si>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</si>
  <si>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</si>
  <si>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</si>
  <si>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</si>
  <si>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</si>
  <si>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</si>
  <si>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</si>
  <si>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</si>
  <si>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</si>
  <si>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</si>
  <si>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</si>
  <si>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</si>
  <si>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</si>
  <si>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</si>
  <si>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</si>
  <si>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</si>
  <si>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</si>
  <si>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</si>
  <si>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</si>
  <si>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</si>
  <si>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</si>
  <si>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</si>
  <si>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</si>
  <si>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</si>
  <si>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</si>
  <si>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</si>
  <si>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</si>
  <si>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</si>
  <si>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</si>
  <si>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</si>
  <si>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</si>
  <si>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</si>
  <si>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</si>
  <si>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</si>
  <si>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</si>
  <si>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</si>
  <si>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</si>
  <si>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</si>
  <si>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</si>
  <si>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</si>
  <si>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</si>
  <si>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</si>
  <si>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</si>
  <si>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</si>
  <si>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</si>
  <si>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</si>
  <si>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</si>
  <si>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</si>
  <si>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</si>
  <si>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</si>
  <si>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</si>
  <si>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</si>
  <si>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</si>
  <si>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</si>
  <si>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</si>
  <si>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</si>
  <si>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</si>
  <si>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</si>
  <si>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</si>
  <si>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</si>
  <si>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</si>
  <si>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</si>
  <si>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</si>
  <si>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</si>
  <si>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</si>
  <si>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</si>
  <si>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</si>
  <si>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</si>
  <si>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</si>
  <si>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</si>
  <si>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</si>
  <si>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</si>
  <si>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</si>
  <si>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</si>
  <si>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</si>
  <si>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</si>
  <si>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</si>
  <si>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</si>
  <si>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</si>
  <si>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</si>
  <si>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</si>
  <si>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</si>
  <si>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</si>
  <si>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</si>
  <si>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</si>
  <si>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</si>
  <si>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</si>
  <si>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</si>
  <si>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</si>
  <si>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</si>
  <si>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</si>
  <si>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</si>
  <si>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</si>
  <si>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</si>
  <si>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</si>
  <si>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</si>
  <si>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</si>
  <si>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</si>
  <si>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</si>
  <si>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</si>
  <si>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</si>
  <si>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</si>
  <si>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</si>
  <si>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</si>
  <si>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</si>
  <si>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</si>
  <si>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</si>
  <si>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</si>
  <si>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</si>
  <si>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</si>
  <si>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</si>
  <si>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</si>
  <si>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</si>
  <si>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</si>
  <si>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</si>
  <si>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</si>
  <si>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</si>
  <si>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</si>
  <si>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</si>
  <si>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</si>
  <si>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</si>
  <si>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</si>
  <si>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</si>
  <si>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</si>
  <si>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</si>
  <si>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</si>
  <si>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</si>
  <si>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</si>
  <si>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</si>
  <si>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</si>
  <si>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</si>
  <si>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</si>
  <si>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</si>
  <si>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</si>
  <si>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</si>
  <si>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</si>
  <si>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</si>
  <si>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</si>
  <si>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</si>
  <si>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</si>
  <si>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</si>
  <si>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</si>
  <si>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</si>
  <si>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</si>
  <si>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</si>
  <si>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</si>
  <si>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</si>
  <si>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</si>
  <si>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</si>
  <si>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</si>
  <si>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</si>
  <si>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</si>
  <si>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</si>
  <si>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</si>
  <si>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</si>
  <si>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</si>
  <si>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</si>
  <si>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</si>
  <si>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</si>
  <si>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</si>
  <si>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</si>
  <si>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</si>
  <si>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</si>
  <si>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</si>
  <si>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</si>
  <si>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</si>
  <si>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</si>
  <si>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</si>
  <si>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</si>
  <si>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</si>
  <si>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</si>
  <si>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</si>
  <si>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</si>
  <si>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</si>
  <si>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</si>
  <si>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</si>
  <si>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</si>
  <si>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</si>
  <si>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</si>
  <si>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</si>
  <si>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</si>
  <si>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</si>
  <si>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</si>
  <si>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</si>
  <si>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</si>
  <si>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</si>
  <si>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</si>
  <si>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</si>
  <si>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</si>
  <si>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</si>
  <si>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</si>
  <si>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</si>
  <si>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</si>
  <si>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</si>
  <si>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</si>
  <si>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</si>
  <si>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</si>
  <si>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</si>
  <si>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</si>
  <si>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</si>
  <si>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</si>
  <si>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</si>
  <si>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</si>
  <si>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</si>
  <si>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</si>
  <si>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</si>
  <si>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</si>
  <si>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</si>
  <si>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</si>
  <si>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</si>
  <si>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</si>
  <si>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</si>
  <si>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</si>
  <si>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</si>
  <si>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</si>
  <si>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</si>
  <si>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</si>
  <si>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</si>
  <si>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</si>
  <si>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</si>
  <si>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</si>
  <si>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</si>
  <si>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</si>
  <si>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</si>
  <si>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</si>
  <si>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</si>
  <si>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</si>
  <si>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</si>
  <si>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</si>
  <si>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</si>
  <si>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</si>
  <si>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</si>
  <si>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</si>
  <si>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</si>
  <si>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</si>
  <si>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</si>
  <si>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</si>
  <si>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</si>
  <si>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</si>
  <si>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</si>
  <si>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</si>
  <si>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</si>
  <si>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</si>
  <si>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</si>
  <si>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</si>
  <si>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</si>
  <si>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</si>
  <si>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</si>
  <si>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</si>
  <si>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</si>
  <si>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</si>
  <si>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</si>
  <si>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</si>
  <si>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</si>
  <si>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</si>
  <si>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</si>
  <si>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</si>
  <si>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</si>
  <si>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</si>
  <si>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</si>
  <si>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</si>
  <si>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</si>
  <si>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</si>
  <si>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</si>
  <si>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</si>
  <si>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</si>
  <si>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</si>
  <si>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</si>
  <si>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</si>
  <si>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</si>
  <si>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</si>
  <si>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</si>
  <si>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</si>
  <si>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</si>
  <si>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</si>
  <si>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</si>
  <si>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</si>
  <si>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</si>
  <si>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</si>
  <si>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</si>
  <si>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</si>
  <si>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</si>
  <si>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</si>
  <si>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</si>
  <si>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</si>
  <si>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</si>
  <si>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</si>
  <si>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</si>
  <si>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</si>
  <si>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</si>
  <si>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</si>
  <si>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</si>
  <si>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</si>
  <si>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</si>
  <si>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</si>
  <si>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</si>
  <si>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</si>
  <si>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</si>
  <si>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</si>
  <si>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</si>
  <si>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</si>
  <si>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</si>
  <si>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</si>
  <si>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</si>
  <si>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</si>
  <si>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</si>
  <si>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</si>
  <si>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</si>
  <si>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</si>
  <si>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</si>
  <si>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</si>
  <si>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</si>
  <si>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</si>
  <si>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</si>
  <si>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</si>
  <si>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</si>
  <si>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</si>
  <si>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</si>
  <si>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</si>
  <si>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</si>
  <si>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</si>
  <si>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</si>
  <si>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</si>
  <si>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</si>
  <si>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</si>
  <si>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</si>
  <si>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</si>
  <si>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</si>
  <si>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</si>
  <si>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</si>
  <si>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</si>
  <si>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</si>
  <si>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</si>
  <si>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</si>
  <si>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</si>
  <si>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</si>
  <si>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</si>
  <si>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</si>
  <si>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</si>
  <si>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</si>
  <si>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</si>
  <si>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</si>
  <si>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</si>
  <si>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</si>
  <si>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</si>
  <si>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</si>
  <si>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</si>
  <si>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</si>
  <si>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</si>
  <si>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</si>
  <si>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</si>
  <si>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</si>
  <si>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</si>
  <si>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</si>
  <si>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</si>
  <si>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</si>
  <si>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</si>
  <si>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</si>
  <si>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</si>
  <si>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</si>
  <si>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</si>
  <si>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</si>
  <si>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</si>
  <si>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</si>
  <si>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</si>
  <si>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</si>
  <si>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</si>
  <si>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</si>
  <si>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</si>
  <si>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</si>
  <si>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</si>
  <si>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</si>
  <si>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</si>
  <si>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</si>
  <si>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</si>
  <si>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</si>
  <si>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</si>
  <si>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</si>
  <si>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</si>
  <si>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</si>
  <si>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</si>
  <si>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</si>
  <si>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</si>
  <si>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</si>
  <si>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</si>
  <si>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</si>
  <si>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</si>
  <si>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</si>
  <si>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</si>
  <si>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</si>
  <si>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</si>
  <si>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</si>
  <si>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</si>
  <si>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</si>
  <si>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</si>
  <si>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</si>
  <si>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</si>
  <si>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</si>
  <si>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</si>
  <si>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</si>
  <si>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</si>
  <si>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</si>
  <si>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</si>
  <si>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</si>
  <si>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</si>
  <si>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</si>
  <si>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</si>
  <si>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</si>
  <si>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</si>
  <si>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</si>
  <si>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</si>
  <si>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</si>
  <si>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</si>
  <si>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</si>
  <si>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</si>
  <si>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</si>
  <si>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</si>
  <si>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</si>
  <si>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</si>
  <si>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</si>
  <si>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</si>
  <si>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</si>
  <si>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</si>
  <si>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</si>
  <si>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</si>
  <si>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</si>
  <si>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</si>
  <si>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</si>
  <si>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</si>
  <si>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</si>
  <si>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</si>
  <si>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</si>
  <si>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</si>
  <si>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</si>
  <si>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</si>
  <si>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</si>
  <si>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</si>
  <si>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</si>
  <si>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</si>
  <si>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</si>
  <si>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</si>
  <si>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</si>
  <si>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</si>
  <si>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</si>
  <si>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</si>
  <si>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</si>
  <si>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</si>
  <si>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</si>
  <si>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</si>
  <si>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</si>
  <si>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</si>
  <si>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</si>
  <si>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</si>
  <si>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</si>
  <si>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</si>
  <si>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</si>
  <si>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</si>
  <si>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</si>
  <si>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</si>
  <si>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</si>
  <si>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</si>
  <si>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</si>
  <si>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</si>
  <si>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</si>
  <si>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</si>
  <si>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</si>
  <si>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</si>
  <si>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</si>
  <si>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</si>
  <si>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</si>
  <si>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</si>
  <si>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</si>
  <si>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</si>
  <si>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</si>
  <si>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</si>
  <si>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</si>
  <si>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</si>
  <si>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</si>
  <si>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</si>
  <si>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</si>
  <si>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</si>
  <si>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</si>
  <si>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</si>
  <si>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</si>
  <si>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</si>
  <si>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</si>
  <si>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</si>
  <si>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</si>
  <si>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</si>
  <si>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</si>
  <si>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</si>
  <si>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</si>
  <si>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</si>
  <si>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</si>
  <si>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</si>
  <si>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</si>
  <si>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</si>
  <si>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</si>
  <si>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</si>
  <si>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</si>
  <si>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</si>
  <si>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</si>
  <si>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</si>
  <si>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</si>
  <si>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</si>
  <si>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</si>
  <si>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</si>
  <si>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</si>
  <si>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</si>
  <si>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</si>
  <si>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</si>
  <si>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</si>
  <si>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</si>
  <si>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</si>
  <si>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</si>
  <si>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</si>
  <si>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</si>
  <si>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</si>
  <si>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</si>
  <si>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</si>
  <si>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</si>
  <si>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</si>
  <si>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</si>
  <si>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</si>
  <si>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</si>
  <si>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</si>
  <si>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</si>
  <si>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</si>
  <si>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</si>
  <si>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</si>
  <si>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</si>
  <si>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</si>
  <si>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</si>
  <si>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</si>
  <si>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</si>
  <si>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</si>
  <si>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</si>
  <si>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</si>
  <si>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</si>
  <si>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</si>
  <si>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</si>
  <si>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</si>
  <si>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</si>
  <si>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</si>
  <si>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</si>
  <si>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</si>
  <si>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</si>
  <si>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</si>
  <si>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</si>
  <si>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</si>
  <si>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</si>
  <si>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</si>
  <si>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</si>
  <si>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</si>
  <si>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</si>
  <si>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</si>
  <si>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</si>
  <si>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</si>
  <si>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</si>
  <si>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</si>
  <si>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</si>
  <si>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</si>
  <si>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</si>
  <si>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</si>
  <si>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</si>
  <si>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</si>
  <si>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</si>
  <si>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</si>
  <si>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</si>
  <si>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</si>
  <si>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</si>
  <si>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</si>
  <si>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</si>
  <si>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</si>
  <si>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</si>
  <si>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</si>
  <si>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</si>
  <si>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</si>
  <si>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</si>
  <si>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</si>
  <si>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</si>
  <si>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</si>
  <si>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</si>
  <si>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</si>
  <si>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</si>
  <si>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</si>
  <si>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</si>
  <si>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</si>
  <si>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</si>
  <si>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</si>
  <si>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</si>
  <si>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</si>
  <si>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</si>
  <si>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</si>
  <si>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</si>
  <si>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</si>
  <si>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</si>
  <si>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</si>
  <si>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</si>
  <si>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</si>
  <si>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</si>
  <si>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</si>
  <si>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</si>
  <si>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</si>
  <si>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</si>
  <si>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</si>
  <si>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</si>
  <si>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</si>
  <si>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</si>
  <si>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</si>
  <si>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</si>
  <si>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</si>
  <si>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</si>
  <si>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</si>
  <si>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</si>
  <si>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</si>
  <si>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</si>
  <si>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</si>
  <si>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</si>
  <si>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</si>
  <si>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</si>
  <si>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</si>
  <si>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</si>
  <si>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</si>
  <si>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</si>
  <si>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</si>
  <si>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</si>
  <si>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</si>
  <si>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</si>
  <si>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</si>
  <si>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</si>
  <si>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</si>
  <si>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</si>
  <si>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</si>
  <si>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</si>
  <si>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</si>
  <si>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</si>
  <si>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</si>
  <si>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</si>
  <si>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</si>
  <si>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</si>
  <si>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</si>
  <si>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</si>
  <si>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</si>
  <si>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</si>
  <si>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</si>
  <si>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</si>
  <si>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</si>
  <si>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</si>
  <si>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</si>
  <si>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</si>
  <si>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</si>
  <si>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</si>
  <si>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</si>
  <si>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</si>
  <si>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</si>
  <si>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</si>
  <si>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</si>
  <si>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</si>
  <si>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</si>
  <si>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</si>
  <si>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</si>
  <si>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</si>
  <si>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</si>
  <si>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</si>
  <si>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</si>
  <si>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</si>
  <si>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</si>
  <si>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</si>
  <si>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</si>
  <si>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</si>
  <si>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</si>
  <si>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</si>
  <si>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</si>
  <si>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</si>
  <si>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</si>
  <si>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</si>
  <si>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</si>
  <si>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</si>
  <si>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</si>
  <si>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</si>
  <si>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</si>
  <si>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</si>
  <si>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</si>
  <si>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</si>
  <si>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</si>
  <si>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</si>
  <si>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</si>
  <si>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</si>
  <si>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</si>
  <si>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</si>
  <si>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</si>
  <si>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</si>
  <si>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</si>
  <si>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</si>
  <si>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</si>
  <si>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</si>
  <si>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</si>
  <si>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</si>
  <si>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</si>
  <si>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</si>
  <si>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</si>
  <si>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</si>
  <si>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</si>
  <si>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</si>
  <si>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</si>
  <si>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</si>
  <si>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</si>
  <si>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</si>
  <si>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</si>
  <si>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</si>
  <si>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</si>
  <si>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</si>
  <si>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</si>
  <si>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</si>
  <si>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</si>
  <si>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</si>
  <si>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</si>
  <si>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</si>
  <si>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</si>
  <si>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</si>
  <si>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</si>
  <si>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</si>
  <si>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</si>
  <si>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</si>
  <si>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</si>
  <si>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</si>
  <si>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</si>
  <si>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</si>
  <si>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</si>
  <si>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</si>
  <si>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</si>
  <si>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</si>
  <si>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</si>
  <si>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</si>
  <si>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</si>
  <si>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</si>
  <si>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</si>
  <si>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</si>
  <si>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</si>
  <si>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</si>
  <si>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</si>
  <si>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</si>
  <si>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</si>
  <si>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</si>
  <si>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</si>
  <si>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</si>
  <si>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</si>
  <si>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</si>
  <si>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</si>
  <si>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</si>
  <si>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</si>
  <si>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</si>
  <si>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</si>
  <si>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</si>
  <si>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</si>
  <si>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</si>
  <si>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</si>
  <si>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</si>
  <si>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</si>
  <si>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</si>
  <si>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</si>
  <si>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</si>
  <si>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</si>
  <si>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</si>
  <si>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</si>
  <si>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</si>
  <si>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</si>
  <si>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</si>
  <si>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</si>
  <si>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</si>
  <si>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</si>
  <si>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</si>
  <si>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</si>
  <si>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</si>
  <si>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</si>
  <si>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</si>
  <si>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</si>
  <si>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</si>
  <si>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</si>
  <si>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</si>
  <si>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</si>
  <si>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</si>
  <si>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</si>
  <si>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</si>
  <si>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</si>
  <si>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</si>
  <si>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</si>
  <si>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</si>
  <si>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</si>
  <si>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</si>
  <si>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</si>
  <si>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</si>
  <si>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</si>
  <si>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</si>
  <si>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</si>
  <si>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</si>
  <si>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</si>
  <si>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</si>
  <si>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</si>
  <si>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</si>
  <si>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</si>
  <si>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</si>
  <si>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</si>
  <si>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</si>
  <si>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</si>
  <si>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</si>
  <si>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</si>
  <si>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</si>
  <si>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</si>
  <si>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</si>
  <si>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</si>
  <si>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</si>
  <si>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</si>
  <si>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</si>
  <si>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</si>
  <si>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</si>
  <si>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</si>
  <si>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</si>
  <si>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</si>
  <si>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</si>
  <si>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</si>
  <si>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</si>
  <si>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</si>
  <si>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</si>
  <si>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</si>
  <si>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</si>
  <si>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</si>
  <si>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</si>
  <si>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</si>
  <si>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</si>
  <si>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</si>
  <si>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</si>
  <si>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</si>
  <si>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</si>
  <si>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</si>
  <si>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</si>
  <si>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</si>
  <si>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</si>
  <si>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</si>
  <si>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</si>
  <si>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</si>
  <si>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</si>
  <si>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</si>
  <si>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</si>
  <si>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</si>
  <si>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</si>
  <si>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</si>
  <si>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</si>
  <si>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</si>
  <si>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</si>
  <si>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</si>
  <si>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</si>
  <si>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</si>
  <si>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</si>
  <si>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</si>
  <si>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</si>
  <si>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</si>
  <si>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</si>
  <si>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</si>
  <si>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</si>
  <si>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</si>
  <si>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</si>
  <si>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</si>
  <si>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</si>
  <si>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</si>
  <si>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</si>
  <si>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</si>
  <si>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</si>
  <si>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</si>
  <si>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</si>
  <si>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</si>
  <si>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</si>
  <si>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</si>
  <si>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</si>
  <si>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</si>
  <si>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</si>
  <si>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</si>
  <si>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</si>
  <si>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</si>
  <si>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</si>
  <si>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</si>
  <si>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</si>
  <si>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</si>
  <si>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</si>
  <si>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</si>
  <si>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</si>
  <si>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</si>
  <si>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</si>
  <si>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</si>
  <si>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</si>
  <si>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</si>
  <si>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</si>
  <si>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</si>
  <si>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</si>
  <si>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</si>
  <si>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</si>
  <si>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</si>
  <si>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</si>
  <si>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</si>
  <si>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</si>
  <si>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</si>
  <si>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</si>
  <si>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</si>
  <si>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</si>
  <si>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</si>
  <si>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</si>
  <si>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</si>
  <si>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</si>
  <si>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</si>
  <si>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</si>
  <si>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</si>
  <si>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</si>
  <si>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</si>
  <si>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</si>
  <si>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</si>
  <si>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</si>
  <si>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</si>
  <si>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</si>
  <si>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</si>
  <si>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</si>
  <si>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</si>
  <si>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</si>
  <si>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</si>
  <si>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</si>
  <si>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</si>
  <si>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</si>
  <si>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</si>
  <si>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</si>
  <si>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</si>
  <si>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</si>
  <si>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</si>
  <si>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</si>
  <si>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</si>
  <si>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</si>
  <si>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</si>
  <si>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</si>
  <si>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</si>
  <si>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</si>
  <si>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</si>
  <si>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</si>
  <si>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</si>
  <si>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</si>
  <si>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</si>
  <si>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</si>
  <si>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</si>
  <si>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</si>
  <si>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</si>
  <si>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</si>
  <si>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</si>
  <si>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</si>
  <si>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</si>
  <si>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</si>
  <si>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</si>
  <si>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</si>
  <si>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</si>
  <si>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</si>
  <si>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</si>
  <si>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</si>
  <si>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</si>
  <si>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</si>
  <si>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</si>
  <si>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</si>
  <si>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</si>
  <si>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</si>
  <si>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</si>
  <si>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</si>
  <si>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</si>
  <si>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</si>
  <si>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</si>
  <si>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</si>
  <si>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</si>
  <si>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</si>
  <si>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</si>
  <si>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</si>
  <si>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</si>
  <si>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</si>
  <si>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</si>
  <si>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</si>
  <si>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</si>
  <si>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</si>
  <si>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</si>
  <si>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</si>
  <si>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</si>
  <si>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</si>
  <si>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</si>
  <si>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</si>
  <si>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</si>
  <si>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</si>
  <si>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</si>
  <si>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</si>
  <si>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</si>
  <si>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</si>
  <si>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</si>
  <si>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</si>
  <si>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</si>
  <si>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</si>
  <si>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</si>
  <si>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</si>
  <si>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</si>
  <si>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</si>
  <si>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</si>
  <si>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</si>
  <si>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</si>
  <si>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</si>
  <si>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</si>
  <si>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</si>
  <si>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</si>
  <si>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</si>
  <si>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</si>
  <si>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</si>
  <si>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</si>
  <si>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</si>
  <si>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</si>
  <si>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</si>
  <si>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</si>
  <si>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</si>
  <si>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</si>
  <si>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</si>
  <si>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</si>
  <si>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</si>
  <si>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</si>
  <si>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</si>
  <si>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</si>
  <si>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</si>
  <si>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</si>
  <si>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</si>
  <si>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</si>
  <si>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</si>
  <si>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</si>
  <si>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</si>
  <si>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</si>
  <si>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</si>
  <si>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</si>
  <si>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</si>
  <si>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</si>
  <si>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</si>
  <si>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</si>
  <si>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</si>
  <si>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</si>
  <si>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</si>
  <si>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</si>
  <si>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</si>
  <si>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</si>
  <si>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</si>
  <si>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</si>
  <si>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</si>
  <si>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</si>
  <si>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</si>
  <si>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</si>
  <si>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</si>
  <si>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</si>
  <si>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</si>
  <si>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</si>
  <si>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</si>
  <si>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</si>
  <si>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</si>
  <si>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</si>
  <si>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</si>
  <si>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</si>
  <si>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</si>
  <si>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</si>
  <si>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</si>
  <si>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</si>
  <si>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</si>
  <si>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</si>
  <si>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</si>
  <si>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</si>
  <si>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</si>
  <si>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</si>
  <si>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</si>
  <si>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</si>
  <si>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</si>
  <si>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</si>
  <si>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</si>
  <si>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</si>
  <si>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</si>
  <si>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</si>
  <si>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</si>
  <si>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</si>
  <si>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</si>
  <si>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</si>
  <si>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</si>
  <si>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</si>
  <si>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</si>
  <si>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</si>
  <si>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</si>
  <si>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</si>
  <si>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</si>
  <si>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</si>
  <si>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</si>
  <si>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</si>
  <si>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</si>
  <si>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</si>
  <si>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</si>
  <si>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</si>
  <si>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</si>
  <si>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</si>
  <si>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</si>
  <si>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</si>
  <si>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</si>
  <si>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</si>
  <si>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</si>
  <si>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</si>
  <si>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</si>
  <si>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</si>
  <si>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</si>
  <si>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</si>
  <si>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</si>
  <si>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</si>
  <si>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</si>
  <si>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</si>
  <si>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</si>
  <si>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</si>
  <si>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</si>
  <si>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</si>
  <si>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</si>
  <si>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</si>
  <si>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</si>
  <si>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</si>
  <si>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</si>
  <si>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</si>
  <si>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</si>
  <si>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</si>
  <si>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</si>
  <si>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</si>
  <si>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</si>
  <si>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</si>
  <si>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</si>
  <si>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</si>
  <si>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</si>
  <si>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</si>
  <si>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</si>
  <si>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</si>
  <si>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</si>
  <si>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</si>
  <si>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</si>
  <si>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</si>
  <si>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</si>
  <si>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</si>
  <si>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</si>
  <si>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</si>
  <si>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</si>
  <si>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</si>
  <si>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</si>
  <si>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</si>
  <si>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</si>
  <si>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</si>
  <si>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</si>
  <si>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</si>
  <si>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</si>
  <si>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</si>
  <si>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</si>
  <si>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</si>
  <si>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</si>
  <si>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</si>
  <si>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</si>
  <si>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</si>
  <si>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</si>
  <si>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</si>
  <si>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</si>
  <si>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</si>
  <si>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</si>
  <si>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</si>
  <si>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</si>
  <si>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</si>
  <si>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</si>
  <si>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</si>
  <si>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</si>
  <si>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</si>
  <si>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</si>
  <si>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</si>
  <si>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</si>
  <si>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</si>
  <si>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</si>
  <si>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</si>
  <si>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</si>
  <si>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</si>
  <si>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</si>
  <si>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</si>
  <si>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</si>
  <si>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</si>
  <si>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</si>
  <si>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</si>
  <si>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</si>
  <si>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</si>
  <si>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</si>
  <si>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</si>
  <si>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</si>
  <si>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</si>
  <si>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</si>
  <si>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</si>
  <si>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</si>
  <si>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</si>
  <si>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</si>
  <si>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</si>
  <si>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</si>
  <si>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</si>
  <si>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</si>
  <si>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</si>
  <si>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</si>
  <si>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</si>
  <si>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</si>
  <si>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</si>
  <si>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</si>
  <si>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</si>
  <si>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</si>
  <si>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</si>
  <si>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</si>
  <si>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</si>
  <si>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</si>
  <si>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</si>
  <si>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</si>
  <si>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</si>
  <si>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</si>
  <si>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</si>
  <si>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</si>
  <si>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</si>
  <si>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</si>
  <si>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</si>
  <si>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</si>
  <si>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</si>
  <si>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</si>
  <si>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</si>
  <si>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</si>
  <si>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</si>
  <si>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</si>
  <si>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</si>
  <si>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</si>
  <si>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</si>
  <si>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</si>
  <si>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</si>
  <si>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</si>
  <si>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</si>
  <si>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</si>
  <si>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</si>
  <si>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</si>
  <si>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</si>
  <si>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</si>
  <si>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</si>
  <si>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</si>
  <si>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</si>
  <si>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</si>
  <si>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</si>
  <si>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</si>
  <si>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</si>
  <si>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</si>
  <si>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</si>
  <si>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</si>
  <si>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</si>
  <si>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</si>
  <si>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</si>
  <si>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</si>
  <si>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</si>
  <si>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</si>
  <si>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</si>
  <si>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</si>
  <si>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</si>
  <si>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</si>
  <si>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</si>
  <si>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</si>
  <si>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</si>
  <si>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</si>
  <si>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</si>
  <si>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</si>
  <si>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</si>
  <si>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</si>
  <si>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</si>
  <si>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</si>
  <si>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</si>
  <si>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</si>
  <si>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</si>
  <si>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</si>
  <si>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</si>
  <si>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</si>
  <si>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</si>
  <si>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</si>
  <si>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</si>
  <si>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</si>
  <si>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</si>
  <si>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</si>
  <si>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</si>
  <si>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</si>
  <si>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</si>
  <si>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</si>
  <si>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</si>
  <si>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</si>
  <si>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</si>
  <si>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</si>
  <si>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</si>
  <si>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</si>
  <si>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</si>
  <si>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</si>
  <si>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</si>
  <si>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</si>
  <si>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</si>
  <si>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</si>
  <si>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</si>
  <si>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</si>
  <si>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</si>
  <si>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</si>
  <si>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</si>
  <si>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</si>
  <si>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</si>
  <si>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</si>
  <si>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</si>
  <si>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</si>
  <si>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</si>
  <si>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</si>
  <si>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</si>
  <si>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</si>
  <si>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</si>
  <si>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</si>
  <si>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</si>
  <si>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</si>
  <si>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</si>
  <si>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</si>
  <si>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</si>
  <si>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</si>
  <si>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</si>
  <si>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</si>
  <si>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</si>
  <si>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</si>
  <si>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</si>
  <si>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</si>
  <si>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</si>
  <si>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</si>
  <si>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</si>
  <si>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</si>
  <si>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</si>
  <si>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</si>
  <si>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</si>
  <si>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</si>
  <si>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</si>
  <si>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</si>
  <si>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</si>
  <si>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</si>
  <si>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</si>
  <si>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</si>
  <si>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</si>
  <si>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</si>
  <si>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</si>
  <si>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</si>
  <si>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</si>
  <si>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</si>
  <si>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</si>
  <si>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</si>
  <si>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</si>
  <si>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</si>
  <si>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</si>
  <si>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</si>
  <si>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</si>
  <si>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</si>
  <si>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</si>
  <si>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</si>
  <si>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</si>
  <si>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</si>
  <si>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</si>
  <si>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</si>
  <si>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</si>
  <si>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</si>
  <si>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</si>
  <si>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</si>
  <si>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</si>
  <si>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</si>
  <si>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</si>
  <si>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</si>
  <si>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</si>
  <si>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</si>
  <si>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</si>
  <si>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</si>
  <si>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</si>
  <si>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</si>
  <si>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</si>
  <si>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</si>
  <si>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</si>
  <si>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</si>
  <si>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</si>
  <si>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</si>
  <si>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</si>
  <si>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</si>
  <si>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</si>
  <si>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</si>
  <si>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</si>
  <si>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</si>
  <si>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</si>
  <si>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</si>
  <si>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</si>
  <si>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</si>
  <si>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</si>
  <si>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</si>
  <si>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</si>
  <si>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</si>
  <si>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</si>
  <si>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</si>
  <si>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</si>
  <si>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</si>
  <si>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</si>
  <si>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</si>
  <si>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</si>
  <si>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</si>
  <si>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</si>
  <si>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</si>
  <si>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</si>
  <si>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</si>
  <si>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</si>
  <si>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</si>
  <si>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</si>
  <si>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</si>
  <si>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</si>
  <si>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</si>
  <si>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</si>
  <si>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</si>
  <si>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</si>
  <si>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</si>
  <si>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</si>
  <si>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</si>
  <si>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</si>
  <si>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</si>
  <si>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</si>
  <si>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</si>
  <si>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</si>
  <si>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</si>
  <si>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</si>
  <si>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</si>
  <si>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</si>
  <si>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</si>
  <si>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</si>
  <si>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</si>
  <si>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</si>
  <si>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</si>
  <si>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</si>
  <si>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</si>
  <si>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</si>
  <si>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</si>
  <si>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</si>
  <si>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</si>
  <si>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</si>
  <si>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</si>
  <si>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</si>
  <si>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</si>
  <si>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</si>
  <si>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</si>
  <si>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</si>
  <si>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</si>
  <si>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</si>
  <si>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</si>
  <si>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</si>
  <si>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</si>
  <si>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</si>
  <si>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</si>
  <si>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</si>
  <si>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</si>
  <si>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</si>
  <si>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</si>
  <si>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</si>
  <si>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</si>
  <si>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</si>
  <si>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</si>
  <si>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</si>
  <si>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</si>
  <si>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</si>
  <si>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</si>
  <si>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</si>
  <si>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</si>
  <si>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</si>
  <si>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</si>
  <si>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</si>
  <si>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</si>
  <si>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</si>
  <si>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</si>
  <si>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</si>
  <si>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</si>
  <si>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</si>
  <si>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</si>
  <si>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</si>
  <si>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</si>
  <si>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</si>
  <si>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</si>
  <si>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</si>
  <si>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</si>
  <si>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</si>
  <si>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</si>
  <si>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</si>
  <si>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</si>
  <si>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</si>
  <si>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</si>
  <si>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</si>
  <si>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</si>
  <si>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</si>
  <si>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</si>
  <si>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</si>
  <si>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</si>
  <si>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</si>
  <si>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</si>
  <si>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</si>
  <si>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</si>
  <si>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</si>
  <si>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</si>
  <si>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</si>
  <si>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</si>
  <si>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</si>
  <si>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</si>
  <si>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</si>
  <si>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</si>
  <si>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</si>
  <si>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</si>
  <si>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</si>
  <si>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</si>
  <si>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</si>
  <si>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</si>
  <si>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</si>
  <si>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</si>
  <si>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</si>
  <si>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</si>
  <si>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</si>
  <si>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</si>
  <si>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</si>
  <si>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</si>
  <si>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</si>
  <si>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</si>
  <si>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</si>
  <si>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</si>
  <si>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</si>
  <si>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</si>
  <si>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</si>
  <si>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</si>
  <si>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</si>
  <si>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</si>
  <si>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</si>
  <si>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</si>
  <si>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</si>
  <si>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</si>
  <si>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</si>
  <si>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</si>
  <si>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</si>
  <si>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</si>
  <si>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</si>
  <si>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</si>
  <si>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</si>
  <si>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</si>
  <si>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</si>
  <si>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</si>
  <si>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</si>
  <si>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</si>
  <si>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</si>
  <si>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</si>
  <si>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</si>
  <si>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</si>
  <si>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</si>
  <si>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</si>
  <si>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</si>
  <si>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</si>
  <si>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</si>
  <si>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</si>
  <si>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</si>
  <si>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</si>
  <si>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</si>
  <si>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</si>
  <si>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</si>
  <si>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</si>
  <si>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</si>
  <si>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</si>
  <si>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</si>
  <si>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</si>
  <si>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</si>
  <si>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</si>
  <si>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</si>
  <si>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</si>
  <si>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</si>
  <si>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</si>
  <si>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</si>
  <si>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</si>
  <si>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</si>
  <si>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</si>
  <si>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</si>
  <si>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</si>
  <si>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</si>
  <si>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</si>
  <si>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</si>
  <si>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</si>
  <si>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</si>
  <si>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</si>
  <si>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</si>
  <si>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</si>
  <si>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</si>
  <si>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</si>
  <si>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</si>
  <si>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</si>
  <si>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</si>
  <si>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</si>
  <si>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</si>
  <si>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</si>
  <si>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</si>
  <si>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</si>
  <si>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</si>
  <si>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</si>
  <si>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</si>
  <si>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</si>
  <si>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</si>
  <si>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</si>
  <si>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</si>
  <si>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</si>
  <si>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</si>
  <si>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</si>
  <si>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</si>
  <si>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</si>
  <si>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</si>
  <si>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</si>
  <si>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</si>
  <si>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</si>
  <si>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</si>
  <si>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</si>
  <si>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</si>
  <si>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</si>
  <si>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</si>
  <si>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</si>
  <si>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</si>
  <si>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</si>
  <si>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</si>
  <si>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</si>
  <si>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</si>
  <si>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</si>
  <si>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</si>
  <si>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</si>
  <si>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</si>
  <si>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</si>
  <si>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</si>
  <si>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</si>
  <si>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</si>
  <si>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</si>
  <si>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</si>
  <si>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</si>
  <si>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</si>
  <si>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</si>
  <si>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</si>
  <si>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</si>
  <si>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</si>
  <si>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</si>
  <si>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</si>
  <si>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</si>
  <si>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</si>
  <si>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</si>
  <si>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</si>
  <si>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</si>
  <si>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</si>
  <si>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</si>
  <si>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</si>
  <si>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</si>
  <si>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</si>
  <si>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</si>
  <si>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</si>
  <si>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</si>
  <si>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</si>
  <si>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</si>
  <si>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</si>
  <si>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</si>
  <si>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</si>
  <si>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</si>
  <si>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</si>
  <si>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</si>
  <si>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</si>
  <si>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</si>
  <si>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</si>
  <si>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</si>
  <si>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</si>
  <si>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</si>
  <si>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</si>
  <si>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</si>
  <si>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</si>
  <si>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</si>
  <si>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</si>
  <si>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</si>
  <si>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</si>
  <si>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</si>
  <si>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</si>
  <si>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</si>
  <si>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</si>
  <si>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</si>
  <si>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</si>
  <si>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</si>
  <si>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</si>
  <si>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</si>
  <si>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</si>
  <si>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</si>
  <si>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</si>
  <si>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</si>
  <si>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</si>
  <si>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</si>
  <si>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</si>
  <si>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</si>
  <si>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</si>
  <si>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</si>
  <si>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</si>
  <si>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</si>
  <si>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</si>
  <si>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</si>
  <si>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</si>
  <si>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</si>
  <si>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</si>
  <si>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</si>
  <si>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</si>
  <si>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</si>
  <si>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</si>
  <si>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</si>
  <si>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</si>
  <si>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</si>
  <si>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</si>
  <si>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</si>
  <si>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</si>
  <si>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</si>
  <si>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</si>
  <si>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</si>
  <si>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</si>
  <si>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</si>
  <si>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</si>
  <si>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</si>
  <si>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</si>
  <si>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</si>
  <si>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</si>
  <si>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</si>
  <si>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</si>
  <si>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</si>
  <si>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</si>
  <si>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</si>
  <si>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</si>
  <si>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</si>
  <si>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</si>
  <si>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</si>
  <si>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</si>
  <si>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</si>
  <si>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</si>
  <si>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</si>
  <si>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</si>
  <si>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</si>
  <si>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</si>
  <si>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</si>
  <si>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</si>
  <si>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</si>
  <si>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</si>
  <si>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</si>
  <si>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</si>
  <si>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</si>
  <si>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</si>
  <si>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</si>
  <si>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</si>
  <si>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</si>
  <si>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</si>
  <si>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</si>
  <si>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</si>
  <si>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</si>
  <si>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</si>
  <si>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</si>
  <si>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</si>
  <si>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</si>
  <si>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</si>
  <si>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</si>
  <si>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</si>
  <si>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</si>
  <si>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</si>
  <si>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</si>
  <si>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</si>
  <si>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</si>
  <si>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</si>
  <si>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</si>
  <si>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</si>
  <si>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</si>
  <si>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</si>
  <si>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</si>
  <si>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</si>
  <si>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</si>
  <si>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</si>
  <si>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</si>
  <si>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</si>
  <si>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</si>
  <si>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</si>
  <si>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</si>
  <si>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</si>
  <si>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</si>
  <si>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</si>
  <si>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</si>
  <si>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</si>
  <si>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</si>
  <si>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</si>
  <si>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</si>
  <si>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</si>
  <si>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</si>
  <si>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</si>
  <si>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</si>
  <si>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</si>
  <si>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</si>
  <si>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</si>
  <si>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</si>
  <si>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</si>
  <si>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</si>
  <si>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</si>
  <si>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</si>
  <si>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</si>
  <si>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</si>
  <si>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</si>
  <si>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</si>
  <si>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</si>
  <si>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</si>
  <si>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</si>
  <si>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</si>
  <si>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</si>
  <si>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</si>
  <si>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</si>
  <si>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</si>
  <si>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</si>
  <si>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</si>
  <si>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</si>
  <si>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</si>
  <si>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</si>
  <si>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</si>
  <si>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</si>
  <si>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</si>
  <si>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</si>
  <si>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</si>
  <si>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</si>
  <si>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</si>
  <si>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</si>
  <si>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</si>
  <si>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</si>
  <si>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</si>
  <si>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</si>
  <si>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</si>
  <si>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</si>
  <si>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</si>
  <si>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</si>
  <si>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</si>
  <si>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</si>
  <si>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</si>
  <si>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</si>
  <si>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</si>
  <si>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</si>
  <si>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</si>
  <si>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</si>
  <si>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</si>
  <si>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</si>
  <si>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</si>
  <si>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</si>
  <si>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</si>
  <si>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</si>
  <si>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</si>
  <si>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</si>
  <si>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</si>
  <si>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</si>
  <si>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</si>
  <si>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</si>
  <si>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</si>
  <si>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</si>
  <si>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</si>
  <si>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</si>
  <si>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</si>
  <si>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</si>
  <si>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</si>
  <si>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</si>
  <si>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</si>
  <si>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</si>
  <si>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</si>
  <si>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</si>
  <si>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</si>
  <si>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</si>
  <si>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</si>
  <si>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</si>
  <si>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</si>
  <si>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</si>
  <si>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</si>
  <si>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</si>
  <si>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</si>
  <si>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</si>
  <si>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</si>
  <si>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</si>
  <si>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</si>
  <si>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</si>
  <si>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</si>
  <si>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</si>
  <si>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</si>
  <si>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</si>
  <si>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</si>
  <si>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</si>
  <si>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</si>
  <si>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</si>
  <si>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</si>
  <si>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</si>
  <si>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</si>
  <si>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</si>
  <si>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</si>
  <si>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</si>
  <si>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</si>
  <si>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</si>
  <si>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</si>
  <si>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</si>
  <si>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</si>
  <si>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</si>
  <si>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</si>
  <si>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</si>
  <si>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</si>
  <si>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</si>
  <si>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</si>
  <si>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</si>
  <si>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</si>
  <si>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</si>
  <si>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</si>
  <si>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</si>
  <si>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</si>
  <si>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</si>
  <si>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</si>
  <si>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</si>
  <si>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</si>
  <si>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</si>
  <si>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</si>
  <si>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</si>
  <si>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</si>
  <si>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</si>
  <si>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</si>
  <si>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</si>
  <si>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</si>
  <si>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</si>
  <si>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</si>
  <si>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</si>
  <si>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</si>
  <si>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</si>
  <si>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</si>
  <si>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</si>
  <si>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</si>
  <si>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</si>
  <si>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</si>
  <si>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</si>
  <si>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</si>
  <si>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</si>
  <si>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</si>
  <si>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</si>
  <si>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</si>
  <si>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</si>
  <si>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</si>
  <si>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</si>
  <si>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</si>
  <si>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</si>
  <si>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</si>
  <si>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</si>
  <si>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</si>
  <si>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</si>
  <si>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</si>
  <si>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</si>
  <si>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</si>
  <si>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</si>
  <si>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</si>
  <si>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</si>
  <si>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</si>
  <si>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</si>
  <si>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</si>
  <si>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</si>
  <si>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</si>
  <si>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</si>
  <si>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</si>
  <si>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</si>
  <si>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</si>
  <si>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</si>
  <si>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</si>
  <si>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</si>
  <si>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</si>
  <si>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</si>
  <si>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</si>
  <si>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</si>
  <si>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</si>
  <si>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</si>
  <si>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</si>
  <si>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</si>
  <si>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</si>
  <si>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</si>
  <si>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</si>
  <si>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</si>
  <si>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</si>
  <si>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</si>
  <si>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</si>
  <si>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</si>
  <si>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</si>
  <si>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</si>
  <si>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</si>
  <si>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</si>
  <si>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</si>
  <si>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</si>
  <si>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</si>
  <si>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</si>
  <si>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</si>
  <si>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</si>
  <si>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</si>
  <si>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</si>
  <si>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</si>
  <si>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</si>
  <si>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</si>
  <si>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</si>
  <si>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</si>
  <si>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</si>
  <si>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</si>
  <si>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</si>
  <si>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</si>
  <si>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</si>
  <si>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</si>
  <si>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</si>
  <si>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</si>
  <si>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</si>
  <si>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</si>
  <si>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</si>
  <si>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</si>
  <si>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</si>
  <si>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</si>
  <si>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</si>
  <si>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</si>
  <si>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</si>
  <si>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</si>
  <si>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</si>
  <si>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</si>
  <si>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</si>
  <si>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</si>
  <si>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</si>
  <si>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</si>
  <si>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</si>
  <si>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</si>
  <si>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</si>
  <si>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</si>
  <si>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</si>
  <si>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</si>
  <si>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</si>
  <si>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</si>
  <si>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</si>
  <si>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</si>
  <si>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</si>
  <si>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</si>
  <si>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</si>
  <si>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</si>
  <si>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</si>
  <si>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</si>
  <si>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</si>
  <si>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</si>
  <si>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</si>
  <si>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</si>
  <si>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</si>
  <si>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</si>
  <si>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</si>
  <si>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</si>
  <si>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</si>
  <si>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</si>
  <si>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</si>
  <si>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</si>
  <si>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</si>
  <si>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</si>
  <si>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</si>
  <si>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</si>
  <si>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</si>
  <si>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</si>
  <si>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</si>
  <si>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</si>
  <si>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</si>
  <si>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</si>
  <si>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</si>
  <si>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</si>
  <si>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</si>
  <si>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</si>
  <si>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</si>
  <si>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</si>
  <si>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</si>
  <si>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</si>
  <si>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</si>
  <si>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</si>
  <si>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</si>
  <si>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</si>
  <si>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</si>
  <si>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</si>
  <si>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</si>
  <si>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</si>
  <si>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</si>
  <si>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</si>
  <si>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</si>
  <si>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</si>
  <si>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</si>
  <si>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</si>
  <si>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</si>
  <si>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</si>
  <si>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</si>
  <si>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</si>
  <si>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</si>
  <si>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</si>
  <si>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</si>
  <si>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</si>
  <si>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</si>
  <si>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</si>
  <si>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</si>
  <si>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</si>
  <si>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</si>
  <si>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</si>
  <si>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</si>
  <si>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</si>
  <si>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</si>
  <si>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</si>
  <si>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</si>
  <si>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</si>
  <si>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</si>
  <si>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</si>
  <si>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</si>
  <si>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</si>
  <si>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</si>
  <si>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</si>
  <si>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</si>
  <si>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</si>
  <si>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</si>
  <si>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</si>
  <si>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</si>
  <si>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</si>
  <si>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</si>
  <si>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</si>
  <si>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</si>
  <si>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</si>
  <si>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</si>
  <si>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</si>
  <si>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</si>
  <si>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</si>
  <si>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</si>
  <si>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</si>
  <si>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</si>
  <si>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</si>
  <si>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</si>
  <si>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</si>
  <si>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</si>
  <si>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</si>
  <si>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</si>
  <si>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</si>
  <si>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</si>
  <si>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</si>
  <si>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</si>
  <si>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</si>
  <si>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</si>
  <si>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</si>
  <si>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</si>
  <si>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</si>
  <si>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</si>
  <si>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</si>
  <si>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</si>
  <si>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</si>
  <si>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</si>
  <si>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</si>
  <si>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</si>
  <si>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</si>
  <si>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</si>
  <si>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</si>
  <si>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</si>
  <si>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</si>
  <si>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</si>
  <si>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</si>
  <si>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</si>
  <si>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</si>
  <si>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</si>
  <si>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</si>
  <si>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</si>
  <si>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</si>
  <si>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</si>
  <si>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</si>
  <si>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</si>
  <si>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</si>
  <si>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</si>
  <si>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</si>
  <si>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</si>
  <si>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</si>
  <si>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</si>
  <si>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</si>
  <si>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</si>
  <si>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</si>
  <si>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</si>
  <si>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</si>
  <si>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</si>
  <si>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</si>
  <si>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</si>
  <si>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</si>
  <si>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</si>
  <si>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</si>
  <si>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</si>
  <si>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</si>
  <si>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</si>
  <si>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</si>
  <si>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</si>
  <si>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</si>
  <si>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</si>
  <si>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</si>
  <si>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</si>
  <si>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</si>
  <si>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</si>
  <si>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</si>
  <si>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</si>
  <si>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</si>
  <si>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</si>
  <si>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</si>
  <si>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</si>
  <si>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</si>
  <si>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</si>
  <si>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</si>
  <si>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</si>
  <si>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</si>
  <si>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</si>
  <si>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</si>
  <si>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</si>
  <si>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</si>
  <si>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</si>
  <si>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</si>
  <si>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</si>
  <si>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</si>
  <si>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</si>
  <si>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</si>
  <si>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</si>
  <si>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</si>
  <si>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</si>
  <si>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</si>
  <si>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</si>
  <si>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</si>
  <si>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</si>
  <si>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</si>
  <si>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</si>
  <si>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</si>
  <si>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</si>
  <si>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</si>
  <si>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</si>
  <si>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</si>
  <si>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</si>
  <si>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</si>
  <si>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</si>
  <si>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</si>
  <si>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</si>
  <si>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</si>
  <si>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</si>
  <si>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</si>
  <si>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</si>
  <si>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</si>
  <si>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</si>
  <si>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</si>
  <si>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</si>
  <si>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</si>
  <si>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</si>
  <si>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</si>
  <si>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</si>
  <si>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</si>
  <si>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</si>
  <si>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</si>
  <si>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</si>
  <si>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</si>
  <si>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</si>
  <si>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</si>
  <si>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</si>
  <si>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</si>
  <si>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</si>
  <si>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</si>
  <si>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</si>
  <si>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</si>
  <si>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</si>
  <si>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</si>
  <si>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</si>
  <si>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</si>
  <si>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</si>
  <si>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</si>
  <si>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</si>
  <si>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</si>
  <si>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</si>
  <si>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</si>
  <si>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</si>
  <si>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</si>
  <si>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</si>
  <si>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</si>
  <si>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</si>
  <si>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</si>
  <si>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</si>
  <si>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</si>
  <si>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</si>
  <si>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</si>
  <si>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</si>
  <si>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</si>
  <si>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</si>
  <si>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</si>
  <si>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</si>
  <si>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</si>
  <si>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</si>
  <si>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</si>
  <si>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</si>
  <si>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</si>
  <si>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</si>
  <si>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</si>
  <si>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</si>
  <si>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</si>
  <si>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</si>
  <si>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</si>
  <si>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</si>
  <si>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</si>
  <si>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</si>
  <si>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</si>
  <si>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</si>
  <si>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</si>
  <si>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</si>
  <si>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</si>
  <si>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</si>
  <si>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</si>
  <si>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</si>
  <si>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</si>
  <si>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</si>
  <si>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</si>
  <si>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</si>
  <si>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</si>
  <si>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</si>
  <si>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</si>
  <si>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</si>
  <si>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</si>
  <si>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</si>
  <si>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</si>
  <si>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</si>
  <si>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</si>
  <si>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</si>
  <si>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</si>
  <si>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</si>
  <si>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</si>
  <si>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</si>
  <si>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</si>
  <si>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</si>
  <si>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</si>
  <si>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</si>
  <si>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</si>
  <si>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</si>
  <si>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</si>
  <si>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</si>
  <si>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</si>
  <si>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</si>
  <si>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</si>
  <si>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</si>
  <si>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</si>
  <si>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</si>
  <si>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</si>
  <si>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</si>
  <si>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</si>
  <si>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</si>
  <si>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</si>
  <si>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</si>
  <si>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</si>
  <si>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</si>
  <si>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</si>
  <si>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</si>
  <si>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</si>
  <si>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</si>
  <si>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</si>
  <si>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</si>
  <si>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</si>
  <si>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</si>
  <si>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</si>
  <si>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</si>
  <si>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</si>
  <si>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</si>
  <si>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</si>
  <si>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</si>
  <si>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</si>
  <si>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</si>
  <si>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</si>
  <si>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</si>
  <si>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</si>
  <si>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</si>
  <si>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</si>
  <si>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</si>
  <si>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</si>
  <si>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</si>
  <si>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</si>
  <si>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</si>
  <si>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</si>
  <si>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</si>
  <si>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</si>
  <si>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</si>
  <si>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</si>
  <si>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</si>
  <si>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</si>
  <si>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</si>
  <si>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</si>
  <si>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</si>
  <si>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</si>
  <si>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</si>
  <si>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</si>
  <si>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</si>
  <si>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</si>
  <si>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</si>
  <si>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</si>
  <si>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</si>
  <si>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</si>
  <si>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</si>
  <si>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</si>
  <si>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</si>
  <si>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</si>
  <si>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</si>
  <si>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</si>
  <si>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</si>
  <si>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</si>
  <si>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</si>
  <si>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</si>
  <si>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</si>
  <si>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</si>
  <si>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</si>
  <si>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</si>
  <si>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</si>
  <si>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</si>
  <si>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</si>
  <si>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</si>
  <si>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</si>
  <si>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</si>
  <si>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</si>
  <si>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</si>
  <si>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</si>
  <si>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</si>
  <si>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</si>
  <si>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</si>
  <si>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</si>
  <si>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</si>
  <si>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</si>
  <si>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</si>
  <si>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</si>
  <si>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</si>
  <si>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</si>
  <si>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</si>
  <si>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</si>
  <si>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</si>
  <si>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</si>
  <si>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</si>
  <si>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</si>
  <si>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</si>
  <si>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</si>
  <si>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</si>
  <si>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</si>
  <si>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</si>
  <si>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</si>
  <si>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</si>
  <si>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</si>
  <si>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</si>
  <si>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</si>
  <si>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</si>
  <si>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</si>
  <si>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</si>
  <si>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</si>
  <si>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</si>
  <si>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</si>
  <si>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</si>
  <si>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</si>
  <si>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</si>
  <si>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</si>
  <si>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</si>
  <si>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</si>
  <si>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</si>
  <si>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</si>
  <si>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</si>
  <si>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</si>
  <si>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</si>
  <si>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</si>
  <si>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</si>
  <si>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</si>
  <si>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</si>
  <si>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</si>
  <si>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</si>
  <si>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</si>
  <si>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</si>
  <si>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</si>
  <si>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</si>
  <si>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</si>
  <si>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</si>
  <si>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</si>
  <si>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</si>
  <si>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</si>
  <si>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</si>
  <si>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</si>
  <si>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</si>
  <si>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</si>
  <si>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</si>
  <si>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</si>
  <si>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</si>
  <si>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</si>
  <si>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</si>
  <si>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</si>
  <si>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</si>
  <si>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</si>
  <si>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</si>
  <si>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</si>
  <si>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</si>
  <si>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</si>
  <si>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</si>
  <si>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</si>
  <si>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</si>
  <si>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</si>
  <si>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</si>
  <si>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</si>
  <si>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</si>
  <si>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</si>
  <si>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</si>
  <si>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</si>
  <si>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</si>
  <si>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</si>
  <si>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</si>
  <si>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</si>
  <si>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</si>
  <si>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</si>
  <si>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</si>
  <si>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</si>
  <si>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</si>
  <si>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</si>
  <si>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</si>
  <si>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</si>
  <si>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</si>
  <si>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</si>
  <si>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</si>
  <si>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</si>
  <si>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</si>
  <si>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</si>
  <si>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</si>
  <si>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</si>
  <si>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</si>
  <si>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</si>
  <si>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</si>
  <si>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</si>
  <si>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</si>
  <si>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</si>
  <si>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</si>
  <si>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</si>
  <si>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</si>
  <si>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</si>
  <si>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</si>
  <si>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</si>
  <si>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</si>
  <si>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</si>
  <si>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</si>
  <si>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</si>
  <si>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</si>
  <si>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</si>
  <si>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</si>
  <si>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</si>
  <si>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</si>
  <si>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</si>
  <si>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</si>
  <si>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</si>
  <si>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</si>
  <si>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</si>
  <si>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</si>
  <si>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</si>
  <si>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</si>
  <si>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</si>
  <si>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</si>
  <si>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</si>
  <si>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</si>
  <si>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</si>
  <si>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</si>
  <si>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</si>
  <si>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</si>
  <si>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</si>
  <si>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</si>
  <si>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</si>
  <si>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</si>
  <si>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</si>
  <si>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</si>
  <si>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</si>
  <si>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</si>
  <si>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</si>
  <si>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</si>
  <si>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</si>
  <si>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</si>
  <si>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</si>
  <si>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</si>
  <si>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</si>
  <si>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</si>
  <si>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</si>
  <si>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</si>
  <si>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</si>
  <si>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</si>
  <si>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</si>
  <si>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</si>
  <si>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</si>
  <si>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</si>
  <si>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</si>
  <si>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</si>
  <si>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</si>
  <si>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</si>
  <si>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</si>
  <si>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</si>
  <si>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</si>
  <si>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</si>
  <si>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</si>
  <si>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</si>
  <si>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</si>
  <si>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</si>
  <si>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</si>
  <si>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</si>
  <si>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</si>
  <si>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</si>
  <si>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</si>
  <si>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</si>
  <si>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</si>
  <si>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</si>
  <si>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</si>
  <si>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</si>
  <si>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</si>
  <si>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</si>
  <si>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</si>
  <si>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</si>
  <si>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</si>
  <si>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</si>
  <si>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</si>
  <si>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</si>
  <si>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</si>
  <si>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</si>
  <si>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</si>
  <si>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</si>
  <si>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</si>
  <si>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</si>
  <si>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</si>
  <si>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</si>
  <si>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</si>
  <si>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</si>
  <si>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</si>
  <si>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</si>
  <si>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</si>
  <si>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</si>
  <si>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</si>
  <si>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</si>
  <si>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</si>
  <si>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</si>
  <si>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</si>
  <si>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</si>
  <si>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</si>
  <si>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</si>
  <si>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</si>
  <si>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</si>
  <si>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</si>
  <si>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</si>
  <si>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</si>
  <si>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</si>
  <si>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</si>
  <si>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</si>
  <si>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</si>
  <si>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</si>
  <si>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</si>
  <si>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</si>
  <si>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</si>
  <si>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</si>
  <si>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</si>
  <si>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</si>
  <si>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</si>
  <si>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</si>
  <si>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</si>
  <si>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</si>
  <si>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</si>
  <si>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</si>
  <si>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</si>
  <si>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</si>
  <si>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</si>
  <si>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</si>
  <si>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</si>
  <si>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</si>
  <si>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</si>
  <si>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</si>
  <si>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</si>
  <si>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</si>
  <si>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</si>
  <si>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</si>
  <si>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</si>
  <si>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</si>
  <si>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</si>
  <si>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</si>
  <si>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</si>
  <si>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</si>
  <si>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</si>
  <si>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</si>
  <si>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</si>
  <si>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</si>
  <si>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</si>
  <si>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</si>
  <si>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</si>
  <si>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</si>
  <si>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</si>
  <si>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</si>
  <si>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</si>
  <si>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</si>
  <si>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</si>
  <si>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</si>
  <si>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</si>
  <si>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</si>
  <si>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</si>
  <si>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</si>
  <si>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</si>
  <si>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</si>
  <si>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</si>
  <si>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</si>
  <si>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</si>
  <si>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</si>
  <si>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</si>
  <si>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</si>
  <si>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</si>
  <si>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</si>
  <si>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</si>
  <si>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</si>
  <si>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</si>
  <si>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</si>
  <si>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</si>
  <si>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</si>
  <si>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</si>
  <si>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</si>
  <si>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</si>
  <si>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</si>
  <si>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</si>
  <si>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</si>
  <si>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</si>
  <si>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</si>
  <si>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</si>
  <si>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</si>
  <si>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</si>
  <si>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</si>
  <si>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</si>
  <si>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</si>
  <si>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</si>
  <si>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</si>
  <si>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</si>
  <si>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</si>
  <si>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</si>
  <si>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</si>
  <si>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</si>
  <si>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</si>
  <si>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</si>
  <si>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</si>
  <si>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</si>
  <si>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</si>
  <si>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</si>
  <si>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</si>
  <si>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</si>
  <si>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</si>
  <si>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</si>
  <si>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</si>
  <si>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</si>
  <si>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</si>
  <si>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</si>
  <si>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</si>
  <si>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</si>
  <si>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</si>
  <si>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</si>
  <si>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</si>
  <si>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</si>
  <si>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</si>
  <si>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</si>
  <si>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</si>
  <si>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</si>
  <si>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</si>
  <si>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</si>
  <si>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</si>
  <si>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</si>
  <si>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</si>
  <si>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</si>
  <si>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</si>
  <si>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</si>
  <si>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</si>
  <si>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</si>
  <si>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</si>
  <si>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</si>
  <si>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</si>
  <si>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</si>
  <si>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</si>
  <si>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</si>
  <si>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</si>
  <si>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</si>
  <si>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</si>
  <si>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</si>
  <si>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</si>
  <si>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</si>
  <si>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</si>
  <si>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</si>
  <si>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</si>
  <si>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</si>
  <si>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</si>
  <si>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</si>
  <si>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</si>
  <si>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</si>
  <si>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</si>
  <si>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</si>
  <si>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</si>
  <si>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</si>
  <si>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</si>
  <si>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</si>
  <si>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</si>
  <si>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</si>
  <si>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</si>
  <si>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</si>
  <si>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</si>
  <si>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</si>
  <si>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</si>
  <si>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</si>
  <si>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</si>
  <si>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</si>
  <si>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</si>
  <si>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</si>
  <si>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</si>
  <si>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</si>
  <si>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</si>
  <si>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</si>
  <si>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</si>
  <si>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</si>
  <si>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</si>
  <si>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</si>
  <si>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</si>
  <si>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</si>
  <si>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</si>
  <si>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</si>
  <si>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</si>
  <si>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</si>
  <si>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</si>
  <si>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</si>
  <si>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</si>
  <si>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</si>
  <si>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</si>
  <si>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</si>
  <si>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</si>
  <si>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</si>
  <si>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</si>
  <si>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</si>
  <si>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</si>
  <si>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</si>
  <si>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</si>
  <si>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</si>
  <si>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</si>
  <si>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</si>
  <si>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</si>
  <si>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</si>
  <si>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</si>
  <si>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</si>
  <si>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</si>
  <si>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</si>
  <si>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</si>
  <si>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</si>
  <si>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</si>
  <si>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</si>
  <si>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</si>
  <si>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</si>
  <si>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</si>
  <si>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</si>
  <si>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</si>
  <si>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</si>
  <si>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</si>
  <si>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</si>
  <si>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</si>
  <si>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</si>
  <si>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</si>
  <si>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</si>
  <si>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</si>
  <si>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</si>
  <si>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</si>
  <si>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</si>
  <si>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</si>
  <si>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</si>
  <si>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</si>
  <si>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</si>
  <si>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</si>
  <si>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</si>
  <si>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</si>
  <si>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</si>
  <si>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</si>
  <si>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</si>
  <si>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</si>
  <si>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</si>
  <si>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</si>
  <si>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</si>
  <si>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</si>
  <si>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</si>
  <si>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</si>
  <si>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</si>
  <si>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</si>
  <si>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</si>
  <si>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</si>
  <si>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</si>
  <si>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</si>
  <si>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</si>
  <si>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</si>
  <si>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</si>
  <si>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</si>
  <si>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</si>
  <si>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</si>
  <si>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</si>
  <si>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</si>
  <si>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</si>
  <si>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</si>
  <si>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</si>
  <si>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</si>
  <si>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</si>
  <si>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</si>
  <si>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</si>
  <si>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</si>
  <si>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</si>
  <si>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</si>
  <si>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</si>
  <si>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</si>
  <si>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</si>
  <si>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</si>
  <si>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</si>
  <si>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</si>
  <si>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</si>
  <si>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</si>
  <si>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</si>
  <si>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</si>
  <si>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</si>
  <si>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</si>
  <si>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</si>
  <si>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</si>
  <si>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</si>
  <si>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</si>
  <si>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</si>
  <si>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</si>
  <si>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</si>
  <si>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</si>
  <si>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</si>
  <si>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</si>
  <si>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</si>
  <si>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</si>
  <si>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</si>
  <si>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</si>
  <si>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</si>
  <si>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</si>
  <si>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</si>
  <si>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</si>
  <si>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</si>
  <si>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</si>
  <si>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</si>
  <si>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</si>
  <si>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</si>
  <si>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</si>
  <si>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</si>
  <si>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</si>
  <si>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</si>
  <si>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</si>
  <si>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</si>
  <si>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</si>
  <si>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</si>
  <si>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</si>
  <si>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</si>
  <si>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</si>
  <si>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</si>
  <si>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</si>
  <si>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</si>
  <si>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</si>
  <si>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</si>
  <si>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</si>
  <si>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</si>
  <si>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</si>
  <si>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</si>
  <si>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</si>
  <si>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</si>
  <si>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</si>
  <si>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</si>
  <si>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</si>
  <si>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</si>
  <si>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</si>
  <si>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</si>
  <si>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</si>
  <si>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</si>
  <si>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</si>
  <si>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</si>
  <si>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</si>
  <si>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</si>
  <si>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</si>
  <si>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</si>
  <si>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</si>
  <si>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</si>
  <si>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</si>
  <si>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</si>
  <si>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</si>
  <si>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</si>
  <si>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</si>
  <si>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</si>
  <si>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</si>
  <si>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</si>
  <si>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</si>
  <si>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</si>
  <si>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</si>
  <si>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</si>
  <si>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</si>
  <si>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</si>
  <si>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</si>
  <si>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</si>
  <si>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</si>
  <si>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</si>
  <si>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</si>
  <si>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</si>
  <si>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</si>
  <si>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</si>
  <si>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</si>
  <si>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</si>
  <si>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</si>
  <si>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</si>
  <si>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</si>
  <si>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</si>
  <si>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</si>
  <si>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</si>
  <si>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</si>
  <si>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</si>
  <si>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</si>
  <si>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</si>
  <si>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</si>
  <si>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</si>
  <si>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</si>
  <si>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</si>
  <si>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</si>
  <si>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</si>
  <si>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</si>
  <si>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</si>
  <si>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</si>
  <si>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</si>
  <si>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</si>
  <si>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</si>
  <si>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</si>
  <si>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</si>
  <si>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</si>
  <si>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</si>
  <si>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</si>
  <si>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</si>
  <si>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</si>
  <si>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</si>
  <si>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</si>
  <si>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</si>
  <si>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</si>
  <si>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</si>
  <si>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</si>
  <si>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</si>
  <si>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</si>
  <si>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</si>
  <si>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</si>
  <si>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</si>
  <si>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</si>
  <si>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</si>
  <si>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</si>
  <si>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</si>
  <si>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</si>
  <si>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</si>
  <si>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</si>
  <si>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</si>
  <si>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</si>
  <si>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</si>
  <si>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</si>
  <si>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</si>
  <si>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</si>
  <si>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</si>
  <si>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</si>
  <si>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</si>
  <si>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</si>
  <si>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</si>
  <si>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</si>
  <si>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</si>
  <si>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</si>
  <si>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</si>
  <si>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</si>
  <si>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</si>
  <si>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</si>
  <si>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</si>
  <si>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</si>
  <si>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</si>
  <si>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</si>
  <si>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</si>
  <si>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</si>
  <si>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</si>
  <si>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</si>
  <si>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</si>
  <si>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</si>
  <si>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</si>
  <si>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</si>
  <si>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</si>
  <si>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</si>
  <si>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</si>
  <si>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</si>
  <si>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</si>
  <si>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</si>
  <si>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</si>
  <si>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</si>
  <si>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</si>
  <si>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</si>
  <si>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</si>
  <si>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</si>
  <si>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</si>
  <si>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</si>
  <si>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</si>
  <si>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</si>
  <si>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</si>
  <si>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</si>
  <si>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</si>
  <si>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</si>
  <si>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</si>
  <si>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</si>
  <si>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</si>
  <si>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</si>
  <si>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</si>
  <si>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</si>
  <si>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</si>
  <si>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</si>
  <si>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</si>
  <si>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</si>
  <si>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</si>
  <si>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</si>
  <si>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</si>
  <si>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</si>
  <si>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</si>
  <si>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</si>
  <si>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</si>
  <si>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</si>
  <si>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</si>
  <si>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</si>
  <si>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</si>
  <si>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</si>
  <si>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</si>
  <si>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</si>
  <si>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</si>
  <si>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</si>
  <si>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</si>
  <si>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</si>
  <si>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</si>
  <si>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</si>
  <si>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</si>
  <si>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</si>
  <si>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</si>
  <si>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</si>
  <si>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</si>
  <si>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</si>
  <si>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</si>
  <si>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</si>
  <si>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</si>
  <si>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</si>
  <si>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</si>
  <si>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</si>
  <si>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</si>
  <si>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</si>
  <si>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</si>
  <si>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</si>
  <si>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</si>
  <si>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</si>
  <si>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</si>
  <si>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</si>
  <si>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</si>
  <si>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</si>
  <si>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</si>
  <si>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</si>
  <si>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</si>
  <si>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</si>
  <si>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</si>
  <si>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</si>
  <si>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</si>
  <si>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</si>
  <si>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</si>
  <si>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</si>
  <si>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</si>
  <si>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</si>
  <si>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</si>
  <si>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</si>
  <si>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</si>
  <si>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</si>
  <si>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</si>
  <si>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</si>
  <si>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</si>
  <si>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</si>
  <si>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</si>
  <si>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</si>
  <si>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</si>
  <si>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</si>
  <si>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</si>
  <si>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</si>
  <si>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</si>
  <si>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</si>
  <si>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</si>
  <si>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</si>
  <si>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</si>
  <si>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</si>
  <si>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</si>
  <si>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</si>
  <si>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</si>
  <si>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</si>
  <si>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</si>
  <si>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</si>
  <si>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</si>
  <si>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</si>
  <si>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</si>
  <si>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</si>
  <si>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</si>
  <si>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</si>
  <si>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</si>
  <si>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</si>
  <si>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</si>
  <si>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</si>
  <si>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</si>
  <si>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</si>
  <si>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</si>
  <si>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</si>
  <si>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</si>
  <si>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</si>
  <si>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</si>
  <si>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</si>
  <si>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</si>
  <si>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</si>
  <si>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</si>
  <si>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</si>
  <si>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</si>
  <si>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</si>
  <si>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</si>
  <si>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</si>
  <si>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</si>
  <si>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</si>
  <si>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</si>
  <si>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</si>
  <si>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</si>
  <si>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</si>
  <si>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</si>
  <si>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</si>
  <si>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</si>
  <si>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</si>
  <si>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</si>
  <si>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</si>
  <si>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</si>
  <si>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</si>
  <si>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</si>
  <si>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</si>
  <si>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</si>
  <si>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</si>
  <si>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</si>
  <si>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</si>
  <si>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</si>
  <si>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</si>
  <si>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</si>
  <si>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</si>
  <si>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</si>
  <si>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</si>
  <si>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</si>
  <si>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</si>
  <si>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</si>
  <si>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</si>
  <si>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</si>
  <si>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</si>
  <si>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</si>
  <si>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</si>
  <si>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</si>
  <si>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</si>
  <si>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</si>
  <si>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</si>
  <si>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</si>
  <si>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</si>
  <si>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</si>
  <si>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</si>
  <si>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</si>
  <si>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</si>
  <si>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</si>
  <si>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</si>
  <si>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</si>
  <si>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</si>
  <si>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</si>
  <si>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</si>
  <si>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</si>
  <si>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</si>
  <si>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</si>
  <si>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</si>
  <si>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</si>
  <si>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</si>
  <si>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</si>
  <si>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</si>
  <si>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</si>
  <si>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</si>
  <si>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</si>
  <si>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</si>
  <si>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</si>
  <si>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</si>
  <si>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</si>
  <si>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</si>
  <si>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</si>
  <si>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</si>
  <si>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</si>
  <si>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</si>
  <si>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</si>
  <si>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</si>
  <si>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</si>
  <si>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</si>
  <si>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</si>
  <si>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</si>
  <si>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</si>
  <si>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</si>
  <si>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</si>
  <si>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</si>
  <si>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</si>
  <si>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</si>
  <si>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</si>
  <si>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</si>
  <si>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</si>
  <si>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</si>
  <si>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</si>
  <si>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</si>
  <si>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</si>
  <si>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</si>
  <si>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</si>
  <si>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</si>
  <si>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</si>
  <si>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</si>
  <si>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</si>
  <si>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</si>
  <si>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</si>
  <si>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</si>
  <si>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</si>
  <si>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</si>
  <si>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</si>
  <si>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</si>
  <si>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</si>
  <si>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</si>
  <si>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</si>
  <si>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</si>
  <si>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</si>
  <si>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</si>
  <si>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</si>
  <si>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</si>
  <si>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</si>
  <si>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</si>
  <si>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</si>
  <si>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</si>
  <si>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</si>
  <si>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</si>
  <si>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</si>
  <si>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</si>
  <si>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</si>
  <si>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</si>
  <si>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</si>
  <si>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</si>
  <si>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</si>
  <si>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</si>
  <si>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</si>
  <si>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</si>
  <si>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</si>
  <si>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</si>
  <si>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</si>
  <si>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</si>
  <si>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</si>
  <si>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</si>
  <si>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</si>
  <si>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</si>
  <si>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</si>
  <si>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</si>
  <si>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</si>
  <si>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</si>
  <si>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</si>
  <si>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</si>
  <si>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</si>
  <si>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</si>
  <si>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</si>
  <si>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</si>
  <si>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</si>
  <si>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</si>
  <si>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</si>
  <si>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</si>
  <si>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</si>
  <si>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</si>
  <si>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</si>
  <si>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</si>
  <si>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</si>
  <si>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</si>
  <si>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</si>
  <si>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</si>
  <si>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</si>
  <si>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</si>
  <si>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</si>
  <si>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</si>
  <si>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</si>
  <si>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</si>
  <si>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</si>
  <si>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</si>
  <si>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</si>
  <si>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</si>
  <si>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</si>
  <si>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</si>
  <si>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</si>
  <si>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</si>
  <si>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</si>
  <si>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</si>
  <si>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</si>
  <si>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</si>
  <si>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</si>
  <si>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</si>
  <si>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</si>
  <si>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</si>
  <si>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</si>
  <si>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</si>
  <si>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</si>
  <si>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</si>
  <si>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</si>
  <si>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</si>
  <si>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</si>
  <si>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</si>
  <si>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</si>
  <si>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</si>
  <si>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</si>
  <si>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</si>
  <si>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</si>
  <si>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</si>
  <si>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</si>
  <si>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</si>
  <si>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</si>
  <si>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</si>
  <si>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</si>
  <si>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</si>
  <si>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</si>
  <si>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</si>
  <si>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</si>
  <si>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</si>
  <si>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</si>
  <si>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</si>
  <si>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</si>
  <si>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</si>
  <si>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</si>
  <si>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</si>
  <si>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</si>
  <si>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</si>
  <si>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</si>
  <si>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</si>
  <si>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</si>
  <si>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</si>
  <si>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</si>
  <si>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</si>
  <si>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</si>
  <si>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</si>
  <si>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</si>
  <si>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</si>
  <si>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</si>
  <si>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</si>
  <si>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</si>
  <si>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</si>
  <si>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</si>
  <si>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</si>
  <si>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</si>
  <si>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</si>
  <si>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</si>
  <si>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</si>
  <si>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</si>
  <si>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</si>
  <si>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</si>
  <si>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</si>
  <si>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</si>
  <si>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</si>
  <si>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</si>
  <si>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</si>
  <si>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</si>
  <si>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</si>
  <si>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</si>
  <si>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</si>
  <si>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</si>
  <si>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</si>
  <si>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</si>
  <si>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</si>
  <si>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</si>
  <si>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</si>
  <si>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</si>
  <si>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</si>
  <si>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</si>
  <si>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</si>
  <si>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</si>
  <si>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</si>
  <si>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</si>
  <si>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</si>
  <si>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</si>
  <si>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</si>
  <si>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</si>
  <si>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</si>
  <si>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</si>
  <si>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</si>
  <si>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</si>
  <si>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</si>
  <si>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</si>
  <si>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</si>
  <si>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</si>
  <si>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</si>
  <si>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</si>
  <si>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</si>
  <si>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</si>
  <si>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</si>
  <si>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</si>
  <si>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</si>
  <si>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</si>
  <si>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</si>
  <si>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</si>
  <si>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</si>
  <si>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</si>
  <si>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</si>
  <si>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</si>
  <si>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</si>
  <si>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</si>
  <si>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</si>
  <si>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</si>
  <si>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</si>
  <si>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</si>
  <si>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</si>
  <si>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</si>
  <si>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</si>
  <si>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</si>
  <si>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</si>
  <si>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</si>
  <si>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</si>
  <si>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</si>
  <si>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</si>
  <si>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</si>
  <si>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</si>
  <si>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</si>
  <si>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</si>
  <si>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</si>
  <si>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</si>
  <si>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</si>
  <si>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</si>
  <si>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</si>
  <si>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</si>
  <si>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</si>
  <si>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</si>
  <si>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</si>
  <si>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</si>
  <si>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</si>
  <si>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</si>
  <si>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</si>
  <si>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</si>
  <si>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</si>
  <si>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</si>
  <si>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</si>
  <si>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</si>
  <si>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</si>
  <si>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</si>
  <si>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</si>
  <si>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</si>
  <si>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</si>
  <si>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</si>
  <si>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</si>
  <si>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</si>
  <si>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</si>
  <si>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</si>
  <si>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</si>
  <si>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</si>
  <si>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</si>
  <si>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</si>
  <si>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</si>
  <si>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</si>
  <si>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</si>
  <si>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</si>
  <si>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</si>
  <si>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</si>
  <si>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</si>
  <si>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</si>
  <si>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</si>
  <si>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</si>
  <si>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</si>
  <si>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</si>
  <si>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</si>
  <si>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</si>
  <si>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</si>
  <si>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</si>
  <si>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</si>
  <si>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</si>
  <si>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</si>
  <si>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</si>
  <si>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</si>
  <si>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</si>
  <si>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</si>
  <si>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</si>
  <si>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</si>
  <si>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</si>
  <si>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</si>
  <si>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</si>
  <si>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</si>
  <si>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</si>
  <si>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</si>
  <si>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</si>
  <si>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</si>
  <si>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</si>
  <si>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</si>
  <si>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</si>
  <si>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</si>
  <si>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</si>
  <si>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</si>
  <si>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</si>
  <si>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</si>
  <si>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</si>
  <si>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</si>
  <si>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</si>
  <si>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</si>
  <si>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</si>
  <si>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</si>
  <si>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</si>
  <si>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</si>
  <si>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</si>
  <si>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</si>
  <si>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</si>
  <si>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</si>
  <si>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</si>
  <si>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</si>
  <si>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</si>
  <si>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</si>
  <si>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</si>
  <si>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</si>
  <si>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</si>
  <si>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</si>
  <si>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</si>
  <si>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</si>
  <si>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</si>
  <si>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</si>
  <si>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</si>
  <si>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</si>
  <si>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</si>
  <si>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</si>
  <si>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</si>
  <si>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</si>
  <si>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</si>
  <si>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</si>
  <si>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</si>
  <si>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</si>
  <si>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</si>
  <si>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</si>
  <si>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</si>
  <si>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</si>
  <si>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</si>
  <si>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</si>
  <si>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</si>
  <si>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</si>
  <si>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</si>
  <si>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</si>
  <si>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</si>
  <si>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</si>
  <si>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</si>
  <si>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</si>
  <si>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</si>
  <si>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</si>
  <si>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</si>
  <si>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</si>
  <si>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</si>
  <si>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</si>
  <si>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</si>
  <si>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</si>
  <si>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</si>
  <si>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</si>
  <si>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</si>
  <si>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</si>
  <si>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</si>
  <si>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</si>
  <si>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</si>
  <si>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</si>
  <si>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</si>
  <si>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</si>
  <si>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</si>
  <si>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</si>
  <si>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</si>
  <si>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</si>
  <si>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</si>
  <si>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</si>
  <si>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</si>
  <si>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</si>
  <si>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</si>
  <si>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</si>
  <si>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</si>
  <si>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</si>
  <si>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</si>
  <si>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</si>
  <si>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</si>
  <si>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</si>
  <si>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</si>
  <si>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</si>
  <si>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</si>
  <si>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</si>
  <si>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</si>
  <si>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</si>
  <si>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</si>
  <si>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</si>
  <si>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</si>
  <si>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</si>
  <si>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</si>
  <si>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</si>
  <si>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</si>
  <si>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</si>
  <si>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</si>
  <si>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</si>
  <si>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</si>
  <si>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</si>
  <si>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</si>
  <si>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</si>
  <si>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</si>
  <si>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</si>
  <si>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</si>
  <si>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</si>
  <si>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</si>
  <si>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</si>
  <si>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</si>
  <si>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</si>
  <si>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</si>
  <si>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</si>
  <si>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</si>
  <si>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</si>
  <si>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</si>
  <si>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</si>
  <si>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</si>
  <si>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</si>
  <si>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</si>
  <si>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</si>
  <si>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</si>
  <si>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</si>
  <si>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</si>
  <si>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</si>
  <si>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</si>
  <si>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</si>
  <si>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</si>
  <si>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</si>
  <si>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</si>
  <si>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</si>
  <si>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</si>
  <si>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</si>
  <si>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</si>
  <si>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</si>
  <si>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</si>
  <si>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</si>
  <si>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</si>
  <si>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</si>
  <si>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</si>
  <si>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</si>
  <si>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</si>
  <si>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</si>
  <si>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</si>
  <si>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</si>
  <si>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</si>
  <si>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</si>
  <si>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</si>
  <si>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</si>
  <si>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</si>
  <si>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</si>
  <si>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</si>
  <si>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</si>
  <si>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</si>
  <si>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</si>
  <si>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</si>
  <si>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</si>
  <si>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</si>
  <si>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</si>
  <si>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</si>
  <si>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</si>
  <si>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</si>
  <si>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</si>
  <si>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</si>
  <si>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</si>
  <si>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</si>
  <si>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</si>
  <si>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</si>
  <si>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</si>
  <si>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</si>
  <si>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</si>
  <si>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</si>
  <si>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</si>
  <si>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</si>
  <si>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</si>
  <si>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</si>
  <si>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</si>
  <si>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</si>
  <si>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</si>
  <si>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</si>
  <si>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</si>
  <si>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</si>
  <si>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</si>
  <si>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</si>
  <si>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</si>
  <si>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</si>
  <si>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</si>
  <si>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</si>
  <si>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</si>
  <si>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</si>
  <si>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</si>
  <si>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</si>
  <si>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</si>
  <si>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</si>
  <si>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</si>
  <si>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</si>
  <si>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</si>
  <si>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</si>
  <si>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</si>
  <si>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</si>
  <si>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</si>
  <si>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</si>
  <si>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</si>
  <si>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</si>
  <si>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</si>
  <si>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</si>
  <si>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</si>
  <si>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</si>
  <si>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</si>
  <si>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</si>
  <si>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</si>
  <si>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</si>
  <si>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</si>
  <si>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</si>
  <si>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</si>
  <si>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</si>
  <si>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</si>
  <si>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</si>
  <si>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</si>
  <si>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</si>
  <si>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</si>
  <si>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</si>
  <si>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</si>
  <si>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</si>
  <si>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</si>
  <si>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</si>
  <si>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</si>
  <si>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</si>
  <si>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</si>
  <si>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</si>
  <si>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</si>
  <si>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</si>
  <si>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</si>
  <si>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</si>
  <si>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</si>
  <si>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</si>
  <si>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</si>
  <si>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</si>
  <si>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</si>
  <si>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</si>
  <si>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</si>
  <si>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</si>
  <si>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</si>
  <si>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</si>
  <si>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</si>
  <si>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</si>
  <si>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</si>
  <si>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</si>
  <si>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</si>
  <si>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</si>
  <si>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</si>
  <si>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</si>
  <si>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</si>
  <si>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</si>
  <si>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</si>
  <si>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</si>
  <si>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</si>
  <si>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</si>
  <si>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</si>
  <si>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</si>
  <si>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</si>
  <si>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</si>
  <si>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</si>
  <si>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</si>
  <si>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</si>
  <si>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</si>
  <si>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</si>
  <si>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</si>
  <si>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</si>
  <si>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</si>
  <si>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</si>
  <si>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</si>
  <si>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</si>
  <si>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</si>
  <si>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</si>
  <si>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</si>
  <si>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</si>
  <si>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</si>
  <si>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</si>
  <si>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</si>
  <si>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</si>
  <si>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</si>
  <si>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</si>
  <si>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</si>
  <si>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</si>
  <si>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</si>
  <si>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</si>
  <si>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</si>
  <si>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</si>
  <si>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</si>
  <si>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</si>
  <si>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</si>
  <si>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</si>
  <si>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</si>
  <si>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</si>
  <si>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</si>
  <si>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</si>
  <si>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</si>
  <si>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</si>
  <si>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</si>
  <si>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</si>
  <si>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</si>
  <si>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</si>
  <si>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</si>
  <si>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</si>
  <si>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</si>
  <si>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</si>
  <si>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</si>
  <si>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</si>
  <si>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</si>
  <si>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</si>
  <si>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</si>
  <si>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</si>
  <si>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</si>
  <si>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</si>
  <si>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</si>
  <si>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</si>
  <si>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</si>
  <si>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</si>
  <si>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</si>
  <si>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</si>
  <si>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</si>
  <si>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</si>
  <si>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</si>
  <si>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</si>
  <si>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</si>
  <si>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</si>
  <si>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</si>
  <si>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</si>
  <si>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</si>
  <si>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</si>
  <si>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</si>
  <si>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</si>
  <si>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</si>
  <si>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</si>
  <si>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</si>
  <si>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</si>
  <si>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</si>
  <si>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</si>
  <si>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</si>
  <si>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</si>
  <si>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</si>
  <si>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</si>
  <si>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</si>
  <si>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</si>
  <si>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</si>
  <si>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</si>
  <si>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</si>
  <si>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</si>
  <si>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</si>
  <si>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</si>
  <si>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</si>
  <si>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</si>
  <si>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</si>
  <si>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</si>
  <si>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</si>
  <si>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</si>
  <si>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</si>
  <si>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</si>
  <si>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</si>
  <si>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</si>
  <si>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</si>
  <si>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</si>
  <si>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</si>
  <si>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</si>
  <si>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</si>
  <si>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</si>
  <si>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</si>
  <si>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</si>
  <si>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</si>
  <si>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</si>
  <si>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</si>
  <si>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</si>
  <si>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</si>
  <si>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</si>
  <si>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</si>
  <si>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</si>
  <si>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</si>
  <si>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</si>
  <si>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</si>
  <si>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</si>
  <si>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</si>
  <si>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</si>
  <si>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</si>
  <si>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</si>
  <si>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</si>
  <si>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</si>
  <si>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</si>
  <si>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</si>
  <si>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</si>
  <si>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</si>
  <si>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</si>
  <si>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</si>
  <si>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</si>
  <si>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</si>
  <si>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</si>
  <si>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</si>
  <si>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</si>
  <si>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</si>
  <si>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</si>
  <si>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</si>
  <si>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</si>
  <si>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</si>
  <si>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</si>
  <si>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</si>
  <si>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</si>
  <si>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</si>
  <si>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</si>
  <si>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</si>
  <si>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</si>
  <si>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</si>
  <si>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</si>
  <si>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</si>
  <si>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</si>
  <si>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</si>
  <si>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</si>
  <si>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</si>
  <si>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</si>
  <si>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</si>
  <si>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</si>
  <si>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</si>
  <si>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</si>
  <si>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</si>
  <si>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</si>
  <si>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</si>
  <si>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</si>
  <si>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</si>
  <si>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</si>
  <si>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</si>
  <si>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</si>
  <si>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</si>
  <si>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</si>
  <si>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</si>
  <si>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</si>
  <si>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</si>
  <si>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</si>
  <si>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</si>
  <si>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</si>
  <si>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</si>
  <si>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</si>
  <si>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</si>
  <si>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</si>
  <si>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</si>
  <si>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</si>
  <si>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</si>
  <si>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</si>
  <si>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</si>
  <si>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</si>
  <si>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</si>
  <si>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</si>
  <si>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</si>
  <si>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</si>
  <si>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</si>
  <si>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</si>
  <si>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</si>
  <si>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</si>
  <si>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</si>
  <si>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</si>
  <si>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</si>
  <si>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</si>
  <si>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</si>
  <si>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</si>
  <si>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</si>
  <si>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</si>
  <si>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</si>
  <si>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</si>
  <si>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</si>
  <si>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</si>
  <si>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</si>
  <si>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</si>
  <si>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</si>
  <si>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</si>
  <si>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</si>
  <si>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</si>
  <si>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</si>
  <si>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</si>
  <si>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</si>
  <si>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</si>
  <si>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</si>
  <si>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</si>
  <si>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</si>
  <si>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</si>
  <si>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</si>
  <si>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</si>
  <si>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</si>
  <si>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</si>
  <si>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</si>
  <si>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</si>
  <si>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</si>
  <si>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</si>
  <si>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</si>
  <si>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</si>
  <si>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</si>
  <si>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</si>
  <si>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</si>
  <si>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</si>
  <si>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</si>
  <si>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</si>
  <si>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</si>
  <si>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</si>
  <si>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</si>
  <si>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</si>
  <si>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</si>
  <si>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</si>
  <si>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</si>
  <si>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</si>
  <si>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</si>
  <si>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</si>
  <si>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</si>
  <si>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</si>
  <si>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</si>
  <si>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</si>
  <si>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</si>
  <si>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</si>
  <si>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</si>
  <si>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</si>
  <si>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</si>
  <si>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</si>
  <si>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</si>
  <si>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</si>
  <si>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</si>
  <si>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</si>
  <si>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</si>
  <si>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</si>
  <si>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</si>
  <si>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</si>
  <si>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</si>
  <si>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</si>
  <si>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</si>
  <si>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</si>
  <si>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</si>
  <si>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</si>
  <si>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</si>
  <si>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</si>
  <si>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</si>
  <si>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</si>
  <si>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</si>
  <si>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</si>
  <si>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</si>
  <si>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</si>
  <si>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</si>
  <si>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</si>
  <si>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</si>
  <si>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</si>
  <si>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</si>
  <si>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</si>
  <si>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</si>
  <si>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</si>
  <si>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</si>
  <si>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</si>
  <si>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</si>
  <si>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</si>
  <si>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</si>
  <si>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</si>
  <si>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</si>
  <si>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</si>
  <si>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</si>
  <si>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</si>
  <si>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</si>
  <si>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</si>
  <si>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</si>
  <si>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</si>
  <si>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</si>
  <si>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</si>
  <si>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</si>
  <si>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</si>
  <si>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</si>
  <si>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</si>
  <si>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</si>
  <si>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</si>
  <si>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</si>
  <si>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</si>
  <si>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</si>
  <si>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</si>
  <si>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</si>
  <si>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</si>
  <si>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</si>
  <si>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</si>
  <si>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</si>
  <si>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</si>
  <si>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</si>
  <si>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</si>
  <si>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</si>
  <si>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</si>
  <si>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</si>
  <si>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</si>
  <si>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</si>
  <si>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</si>
  <si>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</si>
  <si>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</si>
  <si>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</si>
  <si>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</si>
  <si>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</si>
  <si>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</si>
  <si>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</si>
  <si>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</si>
  <si>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</si>
  <si>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</si>
  <si>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</si>
  <si>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</si>
  <si>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</si>
  <si>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</si>
  <si>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</si>
  <si>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</si>
  <si>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</si>
  <si>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</si>
  <si>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</si>
  <si>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</si>
  <si>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</si>
  <si>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</si>
  <si>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</si>
  <si>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</si>
  <si>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</si>
  <si>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</si>
  <si>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</si>
  <si>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</si>
  <si>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</si>
  <si>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</si>
  <si>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</si>
  <si>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</si>
  <si>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</si>
  <si>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</si>
  <si>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</si>
  <si>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</si>
  <si>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</si>
  <si>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</si>
  <si>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</si>
  <si>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</si>
  <si>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</si>
  <si>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</si>
  <si>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</si>
  <si>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</si>
  <si>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</si>
  <si>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</si>
  <si>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</si>
  <si>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</si>
  <si>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</si>
  <si>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</si>
  <si>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</si>
  <si>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</si>
  <si>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</si>
  <si>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</si>
  <si>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</si>
  <si>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</si>
  <si>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</si>
  <si>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</si>
  <si>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</si>
  <si>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</si>
  <si>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</si>
  <si>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</si>
  <si>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</si>
  <si>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</si>
  <si>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</si>
  <si>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</si>
  <si>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</si>
  <si>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</si>
  <si>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</si>
  <si>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</si>
  <si>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</si>
  <si>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</si>
  <si>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</si>
  <si>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</si>
  <si>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</si>
  <si>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</si>
  <si>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</si>
  <si>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</si>
  <si>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</si>
  <si>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</si>
  <si>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</si>
  <si>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</si>
  <si>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</si>
  <si>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</si>
  <si>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</si>
  <si>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</si>
  <si>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</si>
  <si>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</si>
  <si>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</si>
  <si>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</si>
  <si>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</si>
  <si>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</si>
  <si>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</si>
  <si>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</si>
  <si>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</si>
  <si>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</si>
  <si>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</si>
  <si>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</si>
  <si>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</si>
  <si>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</si>
  <si>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</si>
  <si>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</si>
  <si>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</si>
  <si>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</si>
  <si>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</si>
  <si>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</si>
  <si>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</si>
  <si>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</si>
  <si>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</si>
  <si>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</si>
  <si>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</si>
  <si>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</si>
  <si>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</si>
  <si>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</si>
  <si>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</si>
  <si>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</si>
  <si>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</si>
  <si>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</si>
  <si>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</si>
  <si>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</si>
  <si>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</si>
  <si>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</si>
  <si>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</si>
  <si>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</si>
  <si>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</si>
  <si>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</si>
  <si>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</si>
  <si>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</si>
  <si>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</si>
  <si>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</si>
  <si>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</si>
  <si>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</si>
  <si>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</si>
  <si>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</si>
  <si>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</si>
  <si>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</si>
  <si>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</si>
  <si>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</si>
  <si>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</si>
  <si>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</si>
  <si>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</si>
  <si>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</si>
  <si>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</si>
  <si>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</si>
  <si>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</si>
  <si>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</si>
  <si>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</si>
  <si>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</si>
  <si>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</si>
  <si>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</si>
  <si>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</si>
  <si>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</si>
  <si>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</si>
  <si>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</si>
  <si>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</si>
  <si>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</si>
  <si>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</si>
  <si>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</si>
  <si>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</si>
  <si>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</si>
  <si>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</si>
  <si>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</si>
  <si>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</si>
  <si>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</si>
  <si>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</si>
  <si>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</si>
  <si>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</si>
  <si>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</si>
  <si>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</si>
  <si>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</si>
  <si>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</si>
  <si>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</si>
  <si>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</si>
  <si>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</si>
  <si>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</si>
  <si>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</si>
  <si>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</si>
  <si>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</si>
  <si>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</si>
  <si>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</si>
  <si>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</si>
  <si>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</si>
  <si>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</si>
  <si>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</si>
  <si>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</si>
  <si>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</si>
  <si>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</si>
  <si>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</si>
  <si>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</si>
  <si>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</si>
  <si>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</si>
  <si>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</si>
  <si>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</si>
  <si>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</si>
  <si>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</si>
  <si>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</si>
  <si>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</si>
  <si>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</si>
  <si>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</si>
  <si>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</si>
  <si>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</si>
  <si>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</si>
  <si>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</si>
  <si>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</si>
  <si>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</si>
  <si>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</si>
  <si>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</si>
  <si>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</si>
  <si>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</si>
  <si>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</si>
  <si>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</si>
  <si>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</si>
  <si>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</si>
  <si>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</si>
  <si>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</si>
  <si>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</si>
  <si>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</si>
  <si>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</si>
  <si>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</si>
  <si>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</si>
  <si>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</si>
  <si>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</si>
  <si>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</si>
  <si>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</si>
  <si>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</si>
  <si>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</si>
  <si>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</si>
  <si>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</si>
  <si>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</si>
  <si>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</si>
  <si>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</si>
  <si>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</si>
  <si>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</si>
  <si>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</si>
  <si>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</si>
  <si>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</si>
  <si>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</si>
  <si>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</si>
  <si>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</si>
  <si>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</si>
  <si>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</si>
  <si>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</si>
  <si>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</si>
  <si>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</si>
  <si>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</si>
  <si>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</si>
  <si>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</si>
  <si>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</si>
  <si>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</si>
  <si>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</si>
  <si>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</si>
  <si>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</si>
  <si>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</si>
  <si>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</si>
  <si>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</si>
  <si>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</si>
  <si>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</si>
  <si>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</si>
  <si>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</si>
  <si>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</si>
  <si>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</si>
  <si>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</si>
  <si>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</si>
  <si>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</si>
  <si>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</si>
  <si>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</si>
  <si>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</si>
  <si>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</si>
  <si>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</si>
  <si>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</si>
  <si>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</si>
  <si>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</si>
  <si>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</si>
  <si>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</si>
  <si>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</si>
  <si>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</si>
  <si>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</si>
  <si>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</si>
  <si>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</si>
  <si>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</si>
  <si>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</si>
  <si>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</si>
  <si>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</si>
  <si>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</si>
  <si>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</si>
  <si>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</si>
  <si>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</si>
  <si>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</si>
  <si>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</si>
  <si>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</si>
  <si>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</si>
  <si>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</si>
  <si>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</si>
  <si>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</si>
  <si>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</si>
  <si>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</si>
  <si>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</si>
  <si>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</si>
  <si>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</si>
  <si>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</si>
  <si>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</si>
  <si>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</si>
  <si>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</si>
  <si>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</si>
  <si>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</si>
  <si>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</si>
  <si>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</si>
  <si>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</si>
  <si>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</si>
  <si>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</si>
  <si>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</si>
  <si>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</si>
  <si>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</si>
  <si>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</si>
  <si>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</si>
  <si>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</si>
  <si>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</si>
  <si>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</si>
  <si>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</si>
  <si>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</si>
  <si>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</si>
  <si>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</si>
  <si>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</si>
  <si>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</si>
  <si>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</si>
  <si>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</si>
  <si>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</si>
  <si>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</si>
  <si>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</si>
  <si>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</si>
  <si>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</si>
  <si>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</si>
  <si>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</si>
  <si>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</si>
  <si>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</si>
  <si>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</si>
  <si>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</si>
  <si>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</si>
  <si>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</si>
  <si>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</si>
  <si>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</si>
  <si>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</si>
  <si>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</si>
  <si>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</si>
  <si>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</si>
  <si>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</si>
  <si>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</si>
  <si>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</si>
  <si>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</si>
  <si>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</si>
  <si>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</si>
  <si>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</si>
  <si>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</si>
  <si>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</si>
  <si>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</si>
  <si>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</si>
  <si>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</si>
  <si>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</si>
  <si>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</si>
  <si>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</si>
  <si>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</si>
  <si>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</si>
  <si>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</si>
  <si>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</si>
  <si>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</si>
  <si>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</si>
  <si>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</si>
  <si>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</si>
  <si>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</si>
  <si>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</si>
  <si>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</si>
  <si>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</si>
  <si>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</si>
  <si>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</si>
  <si>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</si>
  <si>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</si>
  <si>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</si>
  <si>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</si>
  <si>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</si>
  <si>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</si>
  <si>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</si>
  <si>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</si>
  <si>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</si>
  <si>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</si>
  <si>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</si>
  <si>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</si>
  <si>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</si>
  <si>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</si>
  <si>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</si>
  <si>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</si>
  <si>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</si>
  <si>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</si>
  <si>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</si>
  <si>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</si>
  <si>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</si>
  <si>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</si>
  <si>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</si>
  <si>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</si>
  <si>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</si>
  <si>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</si>
  <si>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</si>
  <si>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</si>
  <si>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</si>
  <si>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</si>
  <si>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</si>
  <si>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</si>
  <si>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</si>
  <si>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</si>
  <si>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</si>
  <si>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</si>
  <si>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</si>
  <si>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</si>
  <si>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</si>
  <si>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</si>
  <si>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</si>
  <si>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</si>
  <si>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</si>
  <si>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</si>
  <si>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</si>
  <si>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</si>
  <si>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</si>
  <si>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</si>
  <si>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</si>
  <si>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</si>
  <si>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</si>
  <si>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</si>
  <si>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</si>
  <si>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</si>
  <si>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</si>
  <si>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</si>
  <si>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</si>
  <si>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</si>
  <si>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</si>
  <si>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</si>
  <si>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</si>
  <si>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</si>
  <si>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</si>
  <si>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</si>
  <si>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</si>
  <si>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</si>
  <si>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</si>
  <si>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</si>
  <si>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</si>
  <si>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</si>
  <si>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</si>
  <si>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</si>
  <si>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</si>
  <si>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</si>
  <si>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</si>
  <si>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</si>
  <si>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</si>
  <si>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</si>
  <si>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</si>
  <si>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</si>
  <si>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</si>
  <si>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</si>
  <si>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</si>
  <si>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</si>
  <si>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</si>
  <si>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</si>
  <si>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</si>
  <si>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</si>
  <si>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</si>
  <si>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</si>
  <si>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</si>
  <si>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</si>
  <si>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</si>
  <si>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</si>
  <si>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</si>
  <si>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</si>
  <si>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</si>
  <si>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</si>
  <si>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</si>
  <si>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</si>
  <si>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</si>
  <si>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</si>
  <si>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</si>
  <si>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</si>
  <si>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</si>
  <si>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</si>
  <si>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</si>
  <si>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</si>
  <si>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</si>
  <si>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</si>
  <si>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</si>
  <si>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</si>
  <si>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</si>
  <si>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</si>
  <si>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</si>
  <si>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</si>
  <si>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</si>
  <si>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</si>
  <si>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</si>
  <si>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</si>
  <si>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</si>
  <si>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</si>
  <si>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</si>
  <si>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</si>
  <si>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</si>
  <si>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</si>
  <si>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</si>
  <si>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</si>
  <si>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</si>
  <si>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</si>
  <si>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</si>
  <si>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</si>
  <si>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</si>
  <si>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</si>
  <si>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</si>
  <si>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</si>
  <si>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</si>
  <si>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</si>
  <si>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</si>
  <si>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</si>
  <si>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</si>
  <si>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</si>
  <si>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</si>
  <si>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</si>
  <si>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</si>
  <si>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</si>
  <si>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</si>
  <si>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</si>
  <si>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</si>
  <si>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</si>
  <si>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</si>
  <si>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</si>
  <si>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</si>
  <si>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</si>
  <si>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</si>
  <si>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</si>
  <si>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</si>
  <si>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</si>
  <si>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</si>
  <si>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</si>
  <si>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</si>
  <si>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</si>
  <si>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</si>
  <si>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</si>
  <si>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</si>
  <si>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</si>
  <si>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</si>
  <si>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</si>
  <si>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</si>
  <si>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</si>
  <si>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</si>
  <si>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</si>
  <si>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</si>
  <si>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</si>
  <si>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</si>
  <si>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</si>
  <si>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</si>
  <si>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</si>
  <si>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</si>
  <si>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</si>
  <si>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</si>
  <si>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</si>
  <si>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</si>
  <si>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</si>
  <si>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</si>
  <si>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</si>
  <si>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</si>
  <si>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</si>
  <si>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</si>
  <si>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</si>
  <si>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</si>
  <si>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</si>
  <si>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</si>
  <si>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</si>
  <si>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</si>
  <si>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</si>
  <si>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</si>
  <si>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</si>
  <si>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</si>
  <si>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</si>
  <si>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</si>
  <si>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</si>
  <si>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</si>
  <si>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</si>
  <si>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</si>
  <si>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</si>
  <si>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</si>
  <si>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</si>
  <si>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</si>
  <si>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</si>
  <si>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</si>
  <si>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</si>
  <si>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</si>
  <si>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</si>
  <si>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</si>
  <si>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</si>
  <si>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</si>
  <si>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</si>
  <si>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</si>
  <si>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</si>
  <si>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</si>
  <si>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</si>
  <si>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</si>
  <si>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</si>
  <si>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</si>
  <si>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</si>
  <si>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</si>
  <si>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</si>
  <si>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</si>
  <si>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</si>
  <si>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</si>
  <si>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</si>
  <si>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</si>
  <si>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</si>
  <si>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</si>
  <si>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</si>
  <si>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</si>
  <si>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</si>
  <si>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</si>
  <si>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</si>
  <si>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</si>
  <si>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</si>
  <si>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</si>
  <si>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</si>
  <si>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</si>
  <si>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</si>
  <si>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</si>
  <si>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</si>
  <si>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</si>
  <si>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</si>
  <si>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</si>
  <si>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</si>
  <si>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</si>
  <si>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</si>
  <si>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</si>
  <si>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</si>
  <si>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</si>
  <si>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</si>
  <si>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</si>
  <si>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</si>
  <si>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</si>
  <si>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</si>
  <si>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</si>
  <si>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</si>
  <si>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</si>
  <si>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</si>
  <si>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</si>
  <si>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</si>
  <si>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</si>
  <si>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</si>
  <si>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</si>
  <si>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</si>
  <si>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</si>
  <si>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</si>
  <si>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</si>
  <si>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</si>
  <si>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</si>
  <si>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</si>
  <si>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</si>
  <si>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</si>
  <si>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</si>
  <si>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</si>
  <si>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</si>
  <si>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</si>
  <si>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</si>
  <si>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</si>
  <si>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</si>
  <si>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</si>
  <si>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</si>
  <si>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</si>
  <si>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</si>
  <si>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</si>
  <si>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</si>
  <si>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</si>
  <si>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</si>
  <si>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</si>
  <si>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</si>
  <si>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</si>
  <si>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</si>
  <si>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</si>
  <si>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</si>
  <si>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</si>
  <si>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</si>
  <si>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</si>
  <si>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</si>
  <si>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</si>
  <si>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</si>
  <si>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</si>
  <si>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</si>
  <si>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</si>
  <si>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</si>
  <si>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</si>
  <si>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</si>
  <si>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</si>
  <si>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</si>
  <si>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</si>
  <si>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</si>
  <si>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</si>
  <si>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</si>
  <si>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</si>
  <si>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</si>
  <si>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</si>
  <si>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</si>
  <si>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</si>
  <si>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</si>
  <si>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</si>
  <si>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</si>
  <si>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</si>
  <si>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</si>
  <si>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</si>
  <si>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</si>
  <si>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</si>
  <si>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</si>
  <si>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</si>
  <si>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</si>
  <si>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</si>
  <si>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</si>
  <si>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</si>
  <si>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</si>
  <si>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</si>
  <si>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</si>
  <si>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</si>
  <si>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</si>
  <si>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</si>
  <si>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</si>
  <si>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</si>
  <si>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</si>
  <si>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</si>
  <si>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</si>
  <si>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</si>
  <si>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</si>
  <si>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</si>
  <si>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</si>
  <si>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</si>
  <si>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</si>
  <si>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</si>
  <si>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</si>
  <si>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</si>
  <si>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</si>
  <si>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</si>
  <si>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</si>
  <si>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</si>
  <si>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</si>
  <si>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</si>
  <si>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</si>
  <si>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</si>
  <si>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</si>
  <si>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</si>
  <si>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</si>
  <si>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</si>
  <si>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</si>
  <si>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</si>
  <si>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</si>
  <si>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</si>
  <si>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</si>
  <si>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</si>
  <si>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</si>
  <si>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</si>
  <si>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</si>
  <si>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</si>
  <si>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</si>
  <si>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</si>
  <si>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</si>
  <si>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</si>
  <si>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</si>
  <si>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</si>
  <si>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</si>
  <si>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</si>
  <si>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</si>
  <si>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</si>
  <si>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</si>
  <si>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</si>
  <si>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</si>
  <si>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</si>
  <si>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</si>
  <si>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</si>
  <si>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</si>
  <si>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</si>
  <si>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</si>
  <si>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</si>
  <si>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</si>
  <si>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</si>
  <si>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</si>
  <si>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</si>
  <si>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</si>
  <si>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</si>
  <si>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</si>
  <si>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</si>
  <si>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</si>
  <si>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</si>
  <si>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</si>
  <si>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</si>
  <si>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</si>
  <si>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</si>
  <si>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</si>
  <si>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</si>
  <si>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</si>
  <si>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</si>
  <si>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</si>
  <si>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</si>
  <si>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</si>
  <si>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</si>
  <si>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</si>
  <si>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</si>
  <si>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</si>
  <si>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</si>
  <si>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</si>
  <si>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</si>
  <si>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</si>
  <si>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</si>
  <si>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</si>
  <si>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</si>
  <si>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</si>
  <si>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</si>
  <si>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</si>
  <si>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</si>
  <si>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</si>
  <si>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</si>
  <si>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</si>
  <si>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</si>
  <si>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</si>
  <si>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</si>
  <si>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</si>
  <si>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</si>
  <si>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</si>
  <si>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</si>
  <si>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</si>
  <si>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</si>
  <si>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</si>
  <si>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</si>
  <si>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</si>
  <si>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</si>
  <si>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</si>
  <si>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</si>
  <si>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</si>
  <si>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</si>
  <si>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</si>
  <si>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</si>
  <si>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</si>
  <si>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</si>
  <si>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</si>
  <si>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</si>
  <si>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</si>
  <si>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</si>
  <si>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</si>
  <si>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</si>
  <si>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</si>
  <si>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</si>
  <si>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</si>
  <si>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</si>
  <si>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</si>
  <si>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</si>
  <si>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</si>
  <si>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</si>
  <si>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</si>
  <si>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</si>
  <si>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</si>
  <si>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</si>
  <si>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</si>
  <si>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</si>
  <si>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</si>
  <si>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</si>
  <si>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</si>
  <si>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</si>
  <si>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</si>
  <si>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</si>
  <si>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</si>
  <si>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</si>
  <si>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</si>
  <si>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</si>
  <si>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</si>
  <si>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</si>
  <si>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</si>
  <si>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</si>
  <si>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</si>
  <si>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</si>
  <si>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</si>
  <si>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</si>
  <si>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</si>
  <si>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</si>
  <si>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</si>
  <si>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</si>
  <si>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</si>
  <si>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</si>
  <si>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</si>
  <si>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</si>
  <si>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</si>
  <si>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</si>
  <si>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</si>
  <si>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</si>
  <si>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</si>
  <si>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</si>
  <si>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</si>
  <si>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</si>
  <si>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</si>
  <si>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</si>
  <si>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</si>
  <si>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</si>
  <si>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</si>
  <si>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</si>
  <si>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</si>
  <si>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</si>
  <si>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</si>
  <si>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</si>
  <si>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</si>
  <si>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</si>
  <si>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</si>
  <si>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</si>
  <si>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</si>
  <si>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</si>
  <si>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</si>
  <si>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</si>
  <si>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</si>
  <si>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</si>
  <si>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</si>
  <si>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</si>
  <si>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</si>
  <si>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</si>
  <si>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</si>
  <si>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</si>
  <si>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</si>
  <si>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</si>
  <si>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</si>
  <si>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</si>
  <si>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</si>
  <si>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</si>
  <si>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</si>
  <si>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</si>
  <si>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</si>
  <si>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</si>
  <si>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</si>
  <si>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</si>
  <si>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</si>
  <si>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</si>
  <si>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</si>
  <si>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</si>
  <si>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</si>
  <si>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</si>
  <si>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</si>
  <si>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</si>
  <si>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</si>
  <si>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</si>
  <si>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</si>
  <si>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</si>
  <si>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</si>
  <si>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</si>
  <si>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</si>
  <si>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</si>
  <si>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</si>
  <si>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</si>
  <si>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</si>
  <si>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</si>
  <si>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</si>
  <si>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</si>
  <si>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</si>
  <si>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</si>
  <si>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</si>
  <si>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</si>
  <si>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</si>
  <si>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</si>
  <si>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</si>
  <si>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</si>
  <si>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</si>
  <si>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</si>
  <si>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</si>
  <si>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</si>
  <si>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</si>
  <si>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</si>
  <si>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</si>
  <si>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</si>
  <si>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</si>
  <si>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</si>
  <si>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</si>
  <si>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</si>
  <si>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</si>
  <si>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</si>
  <si>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</si>
  <si>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</si>
  <si>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</si>
  <si>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</si>
  <si>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</si>
  <si>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</si>
  <si>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</si>
  <si>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</si>
  <si>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</si>
  <si>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</si>
  <si>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</si>
  <si>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</si>
  <si>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</si>
  <si>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</si>
  <si>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</si>
  <si>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</si>
  <si>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</si>
  <si>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</si>
  <si>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</si>
  <si>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</si>
  <si>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</si>
  <si>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</si>
  <si>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</si>
  <si>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</si>
  <si>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</si>
  <si>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</si>
  <si>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</si>
  <si>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</si>
  <si>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</si>
  <si>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</si>
  <si>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</si>
  <si>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</si>
  <si>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</si>
  <si>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</si>
  <si>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</si>
  <si>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</si>
  <si>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</si>
  <si>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</si>
  <si>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</si>
  <si>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</si>
  <si>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</si>
  <si>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</si>
  <si>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</si>
  <si>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</si>
  <si>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</si>
  <si>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</si>
  <si>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</si>
  <si>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</si>
  <si>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</si>
  <si>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</si>
  <si>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</si>
  <si>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</si>
  <si>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</si>
  <si>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</si>
  <si>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</si>
  <si>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</si>
  <si>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</si>
  <si>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</si>
  <si>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</si>
  <si>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</si>
  <si>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</si>
  <si>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</si>
  <si>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</si>
  <si>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</si>
  <si>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</si>
  <si>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</si>
  <si>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</si>
  <si>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</si>
  <si>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</si>
  <si>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</si>
  <si>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</si>
  <si>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</si>
  <si>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</si>
  <si>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</si>
  <si>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</si>
  <si>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</si>
  <si>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</si>
  <si>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</si>
  <si>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</si>
  <si>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</si>
  <si>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</si>
  <si>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</si>
  <si>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</si>
  <si>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</si>
  <si>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</si>
  <si>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</si>
  <si>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</si>
  <si>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</si>
  <si>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</si>
  <si>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</si>
  <si>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</si>
  <si>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</si>
  <si>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</si>
  <si>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</si>
  <si>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</si>
  <si>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</si>
  <si>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</si>
  <si>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</si>
  <si>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</si>
  <si>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</si>
  <si>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</si>
  <si>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</si>
  <si>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</si>
  <si>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</si>
  <si>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</si>
  <si>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</si>
  <si>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</si>
  <si>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</si>
  <si>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</si>
  <si>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</si>
  <si>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</si>
  <si>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</si>
  <si>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</si>
  <si>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</si>
  <si>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</si>
  <si>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</si>
  <si>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</si>
  <si>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</si>
  <si>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</si>
  <si>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</si>
  <si>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</si>
  <si>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</si>
  <si>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</si>
  <si>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</si>
  <si>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</si>
  <si>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</si>
  <si>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</si>
  <si>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</si>
  <si>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</si>
  <si>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</si>
  <si>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</si>
  <si>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</si>
  <si>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</si>
  <si>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</si>
  <si>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</si>
  <si>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</si>
  <si>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</si>
  <si>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</si>
  <si>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</si>
  <si>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</si>
  <si>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</si>
  <si>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</si>
  <si>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</si>
  <si>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</si>
  <si>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</si>
  <si>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</si>
  <si>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</si>
  <si>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</si>
  <si>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</si>
  <si>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</si>
  <si>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</si>
  <si>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</si>
  <si>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</si>
  <si>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</si>
  <si>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</si>
  <si>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</si>
  <si>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</si>
  <si>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</si>
  <si>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</si>
  <si>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</si>
  <si>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</si>
  <si>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</si>
  <si>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</si>
  <si>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</si>
  <si>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</si>
  <si>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</si>
  <si>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</si>
  <si>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</si>
  <si>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</si>
  <si>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</si>
  <si>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</si>
  <si>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</si>
  <si>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</si>
  <si>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</si>
  <si>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</si>
  <si>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</si>
  <si>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</si>
  <si>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</si>
  <si>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</si>
  <si>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</si>
  <si>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</si>
  <si>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</si>
  <si>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</si>
  <si>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</si>
  <si>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</si>
  <si>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</si>
  <si>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</si>
  <si>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</si>
  <si>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</si>
  <si>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</si>
  <si>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</si>
  <si>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</si>
  <si>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</si>
  <si>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</si>
  <si>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</si>
  <si>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</si>
  <si>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</si>
  <si>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</si>
  <si>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</si>
  <si>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</si>
  <si>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</si>
  <si>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</si>
  <si>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</si>
  <si>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</si>
  <si>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</si>
  <si>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</si>
  <si>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</si>
  <si>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</si>
  <si>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</si>
  <si>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</si>
  <si>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</si>
  <si>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</si>
  <si>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</si>
  <si>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</si>
  <si>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</si>
  <si>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</si>
  <si>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</si>
  <si>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</si>
  <si>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</si>
  <si>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</si>
  <si>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</si>
  <si>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</si>
  <si>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</si>
  <si>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</si>
  <si>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</si>
  <si>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</si>
  <si>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</si>
  <si>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</si>
  <si>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</si>
  <si>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</si>
  <si>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</si>
  <si>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</si>
  <si>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</si>
  <si>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</si>
  <si>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</si>
  <si>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</si>
  <si>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</si>
  <si>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</si>
  <si>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</si>
  <si>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</si>
  <si>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</si>
  <si>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</si>
  <si>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</si>
  <si>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</si>
  <si>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</si>
  <si>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</si>
  <si>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</si>
  <si>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</si>
  <si>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</si>
  <si>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</si>
  <si>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</si>
  <si>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</si>
  <si>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</si>
  <si>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</si>
  <si>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</si>
  <si>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</si>
  <si>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</si>
  <si>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</si>
  <si>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</si>
  <si>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</si>
  <si>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</si>
  <si>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</si>
  <si>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</si>
  <si>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</si>
  <si>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</si>
  <si>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</si>
  <si>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</si>
  <si>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</si>
  <si>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</si>
  <si>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</si>
  <si>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</si>
  <si>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</si>
  <si>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</si>
  <si>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</si>
  <si>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</si>
  <si>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</si>
  <si>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</si>
  <si>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</si>
  <si>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</si>
  <si>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</si>
  <si>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</si>
  <si>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</si>
  <si>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</si>
  <si>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</si>
  <si>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</si>
  <si>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</si>
  <si>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</si>
  <si>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</si>
  <si>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</si>
  <si>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</si>
  <si>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</si>
  <si>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</si>
  <si>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</si>
  <si>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</si>
  <si>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</si>
  <si>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</si>
  <si>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</si>
  <si>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</si>
  <si>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</si>
  <si>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</si>
  <si>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</si>
  <si>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</si>
  <si>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</si>
  <si>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</si>
  <si>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</si>
  <si>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</si>
  <si>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</si>
  <si>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</si>
  <si>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</si>
  <si>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</si>
  <si>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</si>
  <si>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</si>
  <si>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</si>
  <si>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</si>
  <si>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</si>
  <si>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</si>
  <si>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</si>
  <si>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</si>
  <si>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</si>
  <si>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</si>
  <si>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</si>
  <si>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</si>
  <si>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</si>
  <si>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</si>
  <si>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</si>
  <si>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</si>
  <si>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</si>
  <si>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</si>
  <si>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</si>
  <si>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</si>
  <si>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</si>
  <si>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</si>
  <si>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</si>
  <si>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</si>
  <si>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</si>
  <si>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</si>
  <si>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</si>
  <si>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</si>
  <si>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</si>
  <si>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</si>
  <si>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</si>
  <si>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</si>
  <si>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</si>
  <si>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</si>
  <si>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</si>
  <si>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</si>
  <si>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</si>
  <si>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</si>
  <si>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</si>
  <si>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</si>
  <si>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</si>
  <si>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</si>
  <si>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</si>
  <si>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</si>
  <si>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</si>
  <si>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</si>
  <si>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</si>
  <si>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</si>
  <si>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</si>
  <si>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</si>
  <si>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</si>
  <si>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</si>
  <si>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</si>
  <si>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</si>
  <si>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</si>
  <si>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</si>
  <si>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</si>
  <si>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</si>
  <si>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</si>
  <si>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</si>
  <si>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</si>
  <si>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</si>
  <si>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</si>
  <si>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</si>
  <si>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</si>
  <si>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</si>
  <si>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</si>
  <si>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</si>
  <si>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</si>
  <si>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</si>
  <si>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</si>
  <si>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</si>
  <si>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</si>
  <si>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</si>
  <si>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</si>
  <si>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</si>
  <si>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</si>
  <si>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</si>
  <si>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</si>
  <si>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</si>
  <si>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</si>
  <si>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</si>
  <si>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</si>
  <si>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</si>
  <si>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</si>
  <si>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</si>
  <si>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</si>
  <si>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</si>
  <si>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</si>
  <si>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</si>
  <si>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</si>
  <si>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</si>
  <si>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</si>
  <si>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</si>
  <si>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</si>
  <si>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</si>
  <si>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</si>
  <si>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</si>
  <si>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</si>
  <si>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</si>
  <si>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</si>
  <si>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</si>
  <si>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</si>
  <si>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</si>
  <si>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</si>
  <si>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</si>
  <si>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</si>
  <si>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</si>
  <si>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</si>
  <si>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</si>
  <si>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</si>
  <si>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</si>
  <si>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</si>
  <si>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</si>
  <si>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</si>
  <si>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</si>
  <si>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</si>
  <si>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</si>
  <si>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</si>
  <si>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</si>
  <si>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</si>
  <si>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</si>
  <si>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</si>
  <si>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</si>
  <si>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</si>
  <si>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</si>
  <si>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</si>
  <si>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</si>
  <si>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</si>
  <si>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</si>
  <si>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</si>
  <si>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</si>
  <si>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</si>
  <si>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</si>
  <si>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</si>
  <si>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</si>
  <si>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</si>
  <si>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</si>
  <si>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</si>
  <si>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</si>
  <si>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</si>
  <si>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</si>
  <si>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</si>
  <si>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</si>
  <si>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</si>
  <si>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</si>
  <si>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</si>
  <si>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</si>
  <si>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</si>
  <si>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</si>
  <si>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</si>
  <si>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</si>
  <si>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</si>
  <si>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</si>
  <si>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</si>
  <si>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</si>
  <si>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</si>
  <si>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</si>
  <si>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</si>
  <si>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</si>
  <si>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</si>
  <si>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</si>
  <si>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</si>
  <si>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</si>
  <si>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</si>
  <si>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</si>
  <si>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</si>
  <si>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</si>
  <si>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</si>
  <si>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</si>
  <si>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</si>
  <si>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</si>
  <si>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</si>
  <si>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</si>
  <si>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</si>
  <si>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</si>
  <si>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</si>
  <si>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</si>
  <si>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</si>
  <si>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</si>
  <si>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</si>
  <si>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</si>
  <si>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</si>
  <si>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</si>
  <si>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</si>
  <si>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</si>
  <si>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</si>
  <si>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</si>
  <si>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</si>
  <si>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</si>
  <si>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</si>
  <si>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</si>
  <si>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</si>
  <si>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</si>
  <si>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</si>
  <si>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</si>
  <si>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</si>
  <si>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</si>
  <si>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</si>
  <si>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</si>
  <si>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</si>
  <si>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</si>
  <si>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</si>
  <si>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</si>
  <si>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</si>
  <si>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</si>
  <si>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</si>
  <si>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</si>
  <si>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</si>
  <si>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</si>
  <si>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</si>
  <si>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</si>
  <si>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</si>
  <si>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</si>
  <si>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</si>
  <si>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</si>
  <si>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</si>
  <si>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</si>
  <si>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</si>
  <si>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</si>
  <si>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</si>
  <si>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</si>
  <si>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</si>
  <si>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</si>
  <si>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</si>
  <si>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</si>
  <si>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</si>
  <si>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</si>
  <si>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</si>
  <si>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</si>
  <si>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</si>
  <si>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</si>
  <si>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</si>
  <si>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</si>
  <si>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</si>
  <si>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</si>
  <si>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</si>
  <si>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</si>
  <si>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</si>
  <si>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</si>
  <si>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</si>
  <si>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</si>
  <si>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</si>
  <si>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</si>
  <si>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</si>
  <si>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</si>
  <si>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</si>
  <si>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</si>
  <si>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</si>
  <si>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</si>
  <si>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</si>
  <si>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</si>
  <si>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</si>
  <si>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</si>
  <si>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</si>
  <si>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</si>
  <si>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</si>
  <si>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</si>
  <si>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</si>
  <si>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</si>
  <si>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</si>
  <si>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</si>
  <si>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</si>
  <si>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</si>
  <si>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</si>
  <si>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</si>
  <si>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</si>
  <si>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</si>
  <si>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</si>
  <si>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</si>
  <si>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</si>
  <si>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</si>
  <si>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</si>
  <si>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</si>
  <si>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</si>
  <si>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</si>
  <si>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</si>
  <si>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</si>
  <si>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</si>
  <si>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</si>
  <si>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</si>
  <si>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</si>
  <si>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</si>
  <si>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</si>
  <si>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</si>
  <si>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</si>
  <si>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</si>
  <si>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</si>
  <si>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</si>
  <si>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</si>
  <si>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</si>
  <si>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</si>
  <si>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</si>
  <si>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</si>
  <si>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</si>
  <si>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</si>
  <si>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</si>
  <si>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</si>
  <si>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</si>
  <si>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</si>
  <si>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</si>
  <si>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</si>
  <si>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</si>
  <si>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</si>
  <si>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</si>
  <si>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</si>
  <si>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</si>
  <si>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</si>
  <si>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</si>
  <si>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</si>
  <si>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</si>
  <si>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</si>
  <si>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</si>
  <si>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</si>
  <si>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</si>
  <si>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</si>
  <si>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</si>
  <si>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</si>
  <si>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</si>
  <si>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</si>
  <si>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</si>
  <si>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</si>
  <si>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</si>
  <si>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</si>
  <si>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</si>
  <si>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</si>
  <si>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</si>
  <si>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</si>
  <si>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</si>
  <si>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</si>
  <si>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</si>
  <si>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</si>
  <si>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</si>
  <si>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</si>
  <si>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</si>
  <si>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</si>
  <si>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</si>
  <si>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</si>
  <si>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</si>
  <si>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</si>
  <si>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</si>
  <si>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</si>
  <si>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</si>
  <si>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</si>
  <si>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</si>
  <si>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</si>
  <si>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</si>
  <si>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</si>
  <si>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</si>
  <si>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</si>
  <si>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</si>
  <si>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</si>
  <si>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</si>
  <si>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</si>
  <si>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</si>
  <si>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</si>
  <si>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</si>
  <si>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</si>
  <si>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</si>
  <si>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</si>
  <si>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</si>
  <si>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</si>
  <si>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</si>
  <si>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</si>
  <si>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</si>
  <si>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</si>
  <si>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</si>
  <si>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</si>
  <si>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</si>
  <si>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</si>
  <si>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</si>
  <si>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</si>
  <si>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</si>
  <si>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</si>
  <si>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</si>
  <si>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</si>
  <si>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</si>
  <si>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</si>
  <si>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</si>
  <si>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</si>
  <si>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</si>
  <si>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</si>
  <si>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</si>
  <si>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</si>
  <si>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</si>
  <si>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</si>
  <si>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</si>
  <si>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</si>
  <si>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</si>
  <si>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</si>
  <si>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</si>
  <si>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</si>
  <si>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</si>
  <si>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</si>
  <si>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</si>
  <si>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</si>
  <si>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</si>
  <si>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</si>
  <si>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</si>
  <si>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</si>
  <si>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</si>
  <si>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</si>
  <si>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</si>
  <si>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</si>
  <si>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</si>
  <si>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</si>
  <si>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</si>
  <si>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</si>
  <si>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</si>
  <si>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</si>
  <si>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</si>
  <si>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</si>
  <si>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</si>
  <si>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</si>
  <si>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</si>
  <si>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</si>
  <si>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</si>
  <si>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</si>
  <si>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</si>
  <si>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</si>
  <si>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</si>
  <si>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</si>
  <si>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</si>
  <si>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</si>
  <si>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</si>
  <si>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</si>
  <si>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</si>
  <si>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</si>
  <si>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</si>
  <si>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</si>
  <si>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</si>
  <si>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</si>
  <si>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</si>
  <si>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</si>
  <si>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</si>
  <si>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</si>
  <si>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</si>
  <si>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</si>
  <si>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</si>
  <si>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</si>
  <si>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</si>
  <si>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</si>
  <si>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</si>
  <si>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</si>
  <si>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</si>
  <si>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</si>
  <si>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</si>
  <si>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</si>
  <si>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</si>
  <si>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</si>
  <si>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</si>
  <si>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</si>
  <si>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</si>
  <si>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</si>
  <si>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</si>
  <si>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</si>
  <si>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</si>
  <si>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</si>
  <si>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</si>
  <si>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</si>
  <si>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</si>
  <si>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</si>
  <si>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</si>
  <si>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</si>
  <si>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</si>
  <si>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</si>
  <si>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</si>
  <si>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</si>
  <si>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</si>
  <si>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</si>
  <si>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</si>
  <si>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</si>
  <si>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</si>
  <si>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</si>
  <si>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</si>
  <si>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</si>
  <si>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</si>
  <si>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</si>
  <si>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</si>
  <si>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</si>
  <si>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</si>
  <si>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</si>
  <si>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</si>
  <si>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</si>
  <si>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</si>
  <si>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</si>
  <si>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</si>
  <si>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</si>
  <si>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</si>
  <si>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</si>
  <si>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</si>
  <si>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</si>
  <si>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</si>
  <si>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</si>
  <si>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</si>
  <si>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</si>
  <si>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</si>
  <si>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</si>
  <si>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</si>
  <si>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</si>
  <si>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</si>
  <si>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</si>
  <si>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</si>
  <si>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</si>
  <si>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</si>
  <si>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</si>
  <si>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</si>
  <si>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</si>
  <si>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</si>
  <si>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</si>
  <si>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</si>
  <si>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</si>
  <si>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</si>
  <si>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</si>
  <si>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</si>
  <si>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</si>
  <si>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</si>
  <si>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</si>
  <si>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</si>
  <si>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</si>
  <si>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</si>
  <si>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</si>
  <si>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</si>
  <si>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</si>
  <si>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</si>
  <si>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</si>
  <si>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</si>
  <si>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</si>
  <si>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</si>
  <si>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</si>
  <si>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</si>
  <si>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</si>
  <si>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</si>
  <si>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</si>
  <si>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</si>
  <si>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</si>
  <si>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</si>
  <si>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</si>
  <si>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</si>
  <si>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</si>
  <si>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</si>
  <si>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</si>
  <si>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</si>
  <si>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</si>
  <si>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</si>
  <si>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</si>
  <si>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</si>
  <si>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</si>
  <si>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</si>
  <si>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</si>
  <si>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</si>
  <si>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</si>
  <si>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</si>
  <si>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</si>
  <si>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</si>
  <si>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</si>
  <si>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</si>
  <si>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</si>
  <si>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</si>
  <si>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</si>
  <si>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</si>
  <si>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</si>
  <si>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</si>
  <si>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</si>
  <si>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</si>
  <si>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</si>
  <si>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</si>
  <si>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</si>
  <si>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</si>
  <si>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</si>
  <si>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</si>
  <si>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</si>
  <si>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</si>
  <si>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</si>
  <si>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</si>
  <si>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</si>
  <si>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</si>
  <si>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</si>
  <si>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</si>
  <si>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</si>
  <si>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</si>
  <si>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</si>
  <si>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</si>
  <si>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</si>
  <si>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</si>
  <si>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</si>
  <si>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</si>
  <si>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</si>
  <si>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</si>
  <si>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</si>
  <si>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</si>
  <si>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</si>
  <si>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</si>
  <si>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</si>
  <si>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</si>
  <si>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</si>
  <si>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</si>
  <si>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</si>
  <si>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</si>
  <si>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</si>
  <si>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</si>
  <si>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</si>
  <si>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</si>
  <si>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</si>
  <si>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</si>
  <si>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</si>
  <si>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</si>
  <si>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</si>
  <si>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</si>
  <si>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</si>
  <si>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</si>
  <si>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</si>
  <si>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</si>
  <si>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</si>
  <si>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</si>
  <si>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</si>
  <si>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</si>
  <si>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</si>
  <si>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</si>
  <si>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</si>
  <si>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</si>
  <si>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</si>
  <si>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</si>
  <si>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</si>
  <si>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</si>
  <si>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</si>
  <si>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</si>
  <si>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</si>
  <si>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</si>
  <si>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</si>
  <si>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</si>
  <si>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</si>
  <si>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</si>
  <si>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</si>
  <si>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</si>
  <si>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</si>
  <si>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</si>
  <si>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</si>
  <si>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</si>
  <si>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</si>
  <si>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</si>
  <si>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</si>
  <si>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</si>
  <si>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</si>
  <si>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</si>
  <si>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</si>
  <si>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</si>
  <si>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</si>
  <si>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</si>
  <si>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</si>
  <si>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</si>
  <si>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</si>
  <si>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</si>
  <si>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</si>
  <si>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</si>
  <si>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</si>
  <si>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</si>
  <si>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</si>
  <si>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</si>
  <si>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</si>
  <si>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</si>
  <si>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</si>
  <si>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</si>
  <si>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</si>
  <si>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</si>
  <si>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</si>
  <si>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</si>
  <si>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</si>
  <si>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</si>
  <si>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</si>
  <si>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</si>
  <si>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</si>
  <si>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</si>
  <si>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</si>
  <si>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</si>
  <si>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</si>
  <si>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</si>
  <si>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</si>
  <si>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</si>
  <si>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</si>
  <si>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</si>
  <si>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</si>
  <si>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</si>
  <si>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</si>
  <si>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</si>
  <si>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</si>
  <si>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</si>
  <si>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</si>
  <si>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</si>
  <si>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</si>
  <si>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</si>
  <si>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</si>
  <si>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</si>
  <si>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</si>
  <si>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</si>
  <si>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</si>
  <si>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</si>
  <si>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</si>
  <si>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</si>
  <si>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</si>
  <si>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</si>
  <si>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</si>
  <si>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</si>
  <si>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</si>
  <si>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</si>
  <si>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</si>
  <si>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</si>
  <si>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</si>
  <si>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</si>
  <si>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</si>
  <si>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</si>
  <si>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</si>
  <si>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</si>
  <si>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</si>
  <si>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</si>
  <si>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</si>
  <si>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</si>
  <si>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</si>
  <si>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</si>
  <si>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</si>
  <si>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</si>
  <si>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</si>
  <si>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</si>
  <si>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</si>
  <si>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</si>
  <si>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</si>
  <si>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</si>
  <si>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</si>
  <si>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</si>
  <si>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</si>
  <si>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</si>
  <si>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</si>
  <si>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</si>
  <si>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</si>
  <si>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</si>
  <si>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</si>
  <si>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</si>
  <si>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</si>
  <si>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</si>
  <si>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</si>
  <si>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</si>
  <si>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</si>
  <si>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</si>
  <si>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</si>
  <si>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</si>
  <si>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</si>
  <si>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</si>
  <si>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</si>
  <si>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</si>
  <si>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</si>
  <si>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</si>
  <si>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</si>
  <si>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</si>
  <si>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</si>
  <si>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</si>
  <si>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</si>
  <si>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</si>
  <si>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</si>
  <si>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</si>
  <si>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</si>
  <si>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</si>
  <si>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</si>
  <si>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</si>
  <si>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</si>
  <si>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</si>
  <si>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</si>
  <si>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</si>
  <si>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</si>
  <si>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</si>
  <si>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</si>
  <si>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</si>
  <si>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</si>
  <si>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</si>
  <si>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</si>
  <si>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</si>
  <si>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</si>
  <si>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</si>
  <si>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</si>
  <si>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</si>
  <si>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</si>
  <si>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</si>
  <si>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</si>
  <si>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</si>
  <si>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</si>
  <si>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</si>
  <si>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</si>
  <si>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</si>
  <si>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</si>
  <si>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</si>
  <si>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</si>
  <si>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</si>
  <si>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</si>
  <si>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</si>
  <si>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</si>
  <si>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</si>
  <si>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</si>
  <si>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</si>
  <si>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</si>
  <si>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</si>
  <si>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</si>
  <si>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</si>
  <si>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</si>
  <si>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</si>
  <si>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</si>
  <si>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</si>
  <si>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</si>
  <si>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</si>
  <si>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</si>
  <si>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</si>
  <si>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</si>
  <si>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</si>
  <si>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</si>
  <si>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</si>
  <si>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</si>
  <si>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</si>
  <si>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</si>
  <si>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</si>
  <si>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</si>
  <si>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</si>
  <si>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</si>
  <si>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</si>
  <si>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</si>
  <si>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</si>
  <si>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</si>
  <si>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</si>
  <si>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</si>
  <si>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</si>
  <si>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</si>
  <si>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</si>
  <si>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</si>
  <si>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</si>
  <si>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</si>
  <si>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</si>
  <si>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</si>
  <si>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</si>
  <si>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</si>
  <si>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</si>
  <si>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</si>
  <si>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</si>
  <si>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</si>
  <si>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</si>
  <si>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</si>
  <si>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</si>
  <si>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</si>
  <si>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</si>
  <si>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</si>
  <si>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</si>
  <si>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</si>
  <si>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</si>
  <si>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</si>
  <si>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</si>
  <si>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</si>
  <si>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</si>
  <si>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</si>
  <si>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</si>
  <si>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</si>
  <si>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</si>
  <si>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</si>
  <si>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</si>
  <si>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</si>
  <si>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</si>
  <si>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</si>
  <si>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</si>
  <si>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</si>
  <si>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</si>
  <si>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</si>
  <si>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</si>
  <si>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</si>
  <si>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</si>
  <si>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</si>
  <si>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</si>
  <si>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</si>
  <si>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</si>
  <si>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</si>
  <si>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</si>
  <si>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</si>
  <si>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</si>
  <si>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</si>
  <si>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</si>
  <si>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</si>
  <si>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</si>
  <si>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</si>
  <si>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</si>
  <si>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</si>
  <si>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</si>
  <si>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</si>
  <si>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</si>
  <si>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</si>
  <si>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</si>
  <si>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</si>
  <si>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</si>
  <si>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</si>
  <si>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</si>
  <si>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</si>
  <si>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</si>
  <si>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</si>
  <si>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</si>
  <si>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</si>
  <si>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</si>
  <si>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</si>
  <si>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</si>
  <si>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</si>
  <si>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</si>
  <si>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</si>
  <si>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</si>
  <si>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</si>
  <si>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</si>
  <si>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</si>
  <si>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</si>
  <si>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</si>
  <si>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</si>
  <si>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</si>
  <si>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</si>
  <si>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</si>
  <si>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</si>
  <si>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</si>
  <si>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</si>
  <si>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</si>
  <si>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</si>
  <si>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</si>
  <si>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</si>
  <si>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</si>
  <si>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</si>
  <si>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</si>
  <si>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</si>
  <si>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</si>
  <si>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</si>
  <si>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</si>
  <si>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</si>
  <si>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</si>
  <si>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</si>
  <si>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</si>
  <si>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</si>
  <si>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</si>
  <si>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</si>
  <si>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</si>
  <si>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</si>
  <si>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</si>
  <si>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</si>
  <si>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</si>
  <si>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</si>
  <si>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</si>
  <si>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</si>
  <si>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</si>
  <si>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</si>
  <si>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</si>
  <si>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</si>
  <si>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</si>
  <si>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</si>
  <si>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</si>
  <si>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</si>
  <si>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</si>
  <si>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</si>
  <si>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</si>
  <si>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</si>
  <si>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</si>
  <si>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</si>
  <si>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</si>
  <si>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</si>
  <si>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</si>
  <si>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</si>
  <si>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</si>
  <si>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</si>
  <si>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</si>
  <si>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</si>
  <si>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</si>
  <si>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</si>
  <si>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</si>
  <si>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</si>
  <si>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</si>
  <si>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</si>
  <si>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</si>
  <si>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</si>
  <si>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</si>
  <si>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</si>
  <si>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</si>
  <si>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</si>
  <si>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</si>
  <si>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</si>
  <si>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</si>
  <si>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</si>
  <si>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</si>
  <si>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</si>
  <si>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</si>
  <si>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</si>
  <si>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</si>
  <si>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</si>
  <si>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</si>
  <si>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</si>
  <si>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</si>
  <si>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</si>
  <si>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</si>
  <si>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</si>
  <si>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</si>
  <si>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</si>
  <si>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</si>
  <si>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</si>
  <si>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</si>
  <si>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</si>
  <si>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</si>
  <si>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</si>
  <si>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</si>
  <si>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</si>
  <si>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</si>
  <si>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</si>
  <si>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</si>
  <si>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</si>
  <si>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</si>
  <si>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</si>
  <si>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</si>
  <si>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</si>
  <si>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</si>
  <si>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</si>
  <si>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</si>
  <si>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</si>
  <si>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</si>
  <si>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</si>
  <si>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</si>
  <si>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</si>
  <si>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</si>
  <si>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</si>
  <si>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</si>
  <si>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</si>
  <si>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</si>
  <si>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</si>
  <si>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</si>
  <si>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</si>
  <si>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</si>
  <si>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</si>
  <si>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</si>
  <si>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</si>
  <si>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</si>
  <si>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</si>
  <si>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</si>
  <si>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</si>
  <si>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</si>
  <si>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</si>
  <si>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</si>
  <si>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</si>
  <si>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</si>
  <si>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</si>
  <si>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</si>
  <si>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</si>
  <si>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</si>
  <si>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</si>
  <si>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</si>
  <si>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</si>
  <si>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</si>
  <si>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</si>
  <si>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</si>
  <si>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</si>
  <si>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</si>
  <si>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</si>
  <si>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</si>
  <si>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</si>
  <si>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</si>
  <si>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</si>
  <si>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</si>
  <si>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</si>
  <si>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</si>
  <si>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</si>
  <si>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</si>
  <si>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</si>
  <si>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</si>
  <si>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</si>
  <si>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</si>
  <si>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</si>
  <si>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</si>
  <si>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</si>
  <si>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</si>
  <si>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</si>
  <si>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</si>
  <si>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</si>
  <si>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</si>
  <si>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</si>
  <si>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</si>
  <si>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</si>
  <si>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</si>
  <si>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</si>
  <si>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</si>
  <si>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</si>
  <si>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</si>
  <si>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</si>
  <si>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</si>
  <si>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</si>
  <si>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</si>
  <si>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</si>
  <si>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</si>
  <si>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</si>
  <si>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</si>
  <si>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</si>
  <si>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</si>
  <si>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</si>
  <si>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</si>
  <si>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</si>
  <si>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</si>
  <si>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</si>
  <si>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</si>
  <si>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</si>
  <si>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</si>
  <si>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</si>
  <si>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</si>
  <si>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</si>
  <si>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</si>
  <si>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</si>
  <si>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</si>
  <si>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</si>
  <si>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</si>
  <si>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</si>
  <si>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</si>
  <si>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</si>
  <si>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</si>
  <si>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</si>
  <si>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</si>
  <si>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</si>
  <si>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</si>
  <si>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</si>
  <si>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</si>
  <si>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</si>
  <si>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</si>
  <si>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</si>
  <si>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</si>
  <si>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</si>
  <si>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</si>
  <si>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</si>
  <si>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</si>
  <si>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</si>
  <si>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</si>
  <si>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</si>
  <si>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</si>
  <si>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</si>
  <si>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</si>
  <si>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</si>
  <si>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</si>
  <si>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</si>
  <si>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</si>
  <si>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</si>
  <si>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</si>
  <si>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</si>
  <si>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</si>
  <si>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</si>
  <si>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</si>
  <si>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</si>
  <si>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</si>
  <si>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</si>
  <si>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</si>
  <si>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</si>
  <si>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</si>
  <si>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</si>
  <si>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</si>
  <si>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</si>
  <si>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</si>
  <si>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</si>
  <si>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</si>
  <si>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</si>
  <si>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</si>
  <si>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</si>
  <si>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</si>
  <si>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</si>
  <si>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</si>
  <si>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</si>
  <si>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</si>
  <si>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</si>
  <si>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</si>
  <si>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</si>
  <si>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</si>
  <si>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</si>
  <si>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</si>
  <si>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</si>
  <si>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</si>
  <si>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</si>
  <si>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</si>
  <si>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</si>
  <si>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</si>
  <si>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</si>
  <si>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</si>
  <si>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</si>
  <si>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</si>
  <si>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</si>
  <si>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</si>
  <si>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</si>
  <si>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</si>
  <si>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</si>
  <si>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</si>
  <si>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</si>
  <si>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</si>
  <si>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</si>
  <si>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</si>
  <si>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</si>
  <si>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</si>
  <si>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</si>
  <si>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</si>
  <si>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</si>
  <si>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</si>
  <si>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</si>
  <si>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</si>
  <si>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</si>
  <si>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</si>
  <si>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</si>
  <si>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</si>
  <si>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</si>
  <si>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</si>
  <si>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</si>
  <si>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</si>
  <si>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</si>
  <si>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</si>
  <si>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</si>
  <si>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</si>
  <si>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</si>
  <si>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</si>
  <si>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</si>
  <si>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</si>
  <si>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</si>
  <si>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</si>
  <si>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</si>
  <si>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</si>
  <si>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</si>
  <si>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</si>
  <si>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</si>
  <si>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</si>
  <si>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</si>
  <si>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</si>
  <si>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</si>
  <si>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</si>
  <si>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</si>
  <si>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</si>
  <si>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</si>
  <si>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</si>
  <si>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</si>
  <si>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</si>
  <si>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</si>
  <si>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</si>
  <si>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</si>
  <si>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</si>
  <si>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</si>
  <si>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</si>
  <si>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</si>
  <si>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</si>
  <si>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</si>
  <si>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</si>
  <si>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</si>
  <si>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</si>
  <si>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</si>
  <si>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</si>
  <si>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</si>
  <si>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</si>
  <si>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</si>
  <si>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</si>
  <si>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</si>
  <si>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</si>
  <si>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</si>
  <si>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</si>
  <si>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</si>
  <si>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</si>
  <si>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</si>
  <si>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</si>
  <si>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</si>
  <si>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</si>
  <si>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</si>
  <si>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</si>
  <si>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</si>
  <si>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</si>
  <si>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</si>
  <si>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</si>
  <si>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</si>
  <si>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</si>
  <si>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</si>
  <si>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</si>
  <si>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</si>
  <si>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</si>
  <si>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</si>
  <si>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</si>
  <si>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</si>
  <si>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</si>
  <si>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</si>
  <si>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</si>
  <si>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</si>
  <si>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</si>
  <si>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</si>
  <si>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</si>
  <si>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</si>
  <si>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</si>
  <si>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</si>
  <si>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</si>
  <si>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</si>
  <si>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</si>
  <si>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</si>
  <si>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</si>
  <si>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</si>
  <si>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</si>
  <si>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</si>
  <si>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</si>
  <si>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</si>
  <si>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</si>
  <si>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</si>
  <si>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</si>
  <si>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</si>
  <si>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</si>
  <si>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</si>
  <si>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</si>
  <si>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</si>
  <si>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</si>
  <si>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</si>
  <si>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</si>
  <si>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</si>
  <si>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</si>
  <si>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</si>
  <si>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</si>
  <si>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</si>
  <si>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</si>
  <si>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</si>
  <si>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</si>
  <si>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</si>
  <si>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</si>
  <si>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</si>
  <si>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</si>
  <si>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</si>
  <si>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</si>
  <si>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</si>
  <si>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</si>
  <si>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</si>
  <si>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</si>
  <si>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</si>
  <si>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</si>
  <si>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</si>
  <si>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</si>
  <si>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</si>
  <si>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</si>
  <si>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</si>
  <si>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</si>
  <si>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</si>
  <si>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</si>
  <si>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</si>
  <si>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</si>
  <si>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</si>
  <si>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</si>
  <si>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</si>
  <si>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</si>
  <si>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</si>
  <si>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</si>
  <si>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</si>
  <si>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</si>
  <si>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</si>
  <si>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</si>
  <si>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</si>
  <si>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</si>
  <si>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</si>
  <si>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</si>
  <si>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</si>
  <si>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</si>
  <si>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</si>
  <si>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</si>
  <si>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</si>
  <si>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</si>
  <si>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</si>
  <si>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</si>
  <si>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</si>
  <si>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</si>
  <si>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</si>
  <si>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</si>
  <si>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</si>
  <si>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</si>
  <si>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</si>
  <si>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</si>
  <si>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</si>
  <si>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</si>
  <si>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</si>
  <si>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</si>
  <si>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</si>
  <si>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</si>
  <si>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</si>
  <si>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</si>
  <si>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</si>
  <si>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</si>
  <si>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</si>
  <si>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</si>
  <si>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</si>
  <si>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</si>
  <si>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</si>
  <si>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</si>
  <si>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</si>
  <si>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</si>
  <si>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</si>
  <si>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</si>
  <si>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</si>
  <si>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</si>
  <si>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</si>
  <si>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</si>
  <si>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</si>
  <si>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</si>
  <si>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</si>
  <si>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</si>
  <si>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</si>
  <si>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</si>
  <si>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</si>
  <si>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</si>
  <si>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</si>
  <si>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</si>
  <si>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</si>
  <si>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</si>
  <si>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</si>
  <si>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</si>
  <si>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</si>
  <si>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</si>
  <si>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</si>
  <si>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</si>
  <si>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</si>
  <si>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</si>
  <si>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</si>
  <si>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</si>
  <si>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</si>
  <si>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</si>
  <si>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</si>
  <si>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</si>
  <si>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</si>
  <si>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</si>
  <si>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</si>
  <si>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</si>
  <si>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</si>
  <si>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</si>
  <si>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</si>
  <si>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</si>
  <si>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</si>
  <si>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</si>
  <si>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</si>
  <si>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</si>
  <si>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</si>
  <si>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</si>
  <si>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</si>
  <si>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</si>
  <si>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</si>
  <si>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</si>
  <si>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</si>
  <si>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</si>
  <si>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</si>
  <si>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</si>
  <si>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</si>
  <si>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</si>
  <si>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</si>
  <si>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</si>
  <si>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</si>
  <si>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</si>
  <si>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</si>
  <si>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</si>
  <si>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</si>
  <si>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</si>
  <si>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</si>
  <si>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</si>
  <si>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</si>
  <si>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</si>
  <si>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</si>
  <si>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</si>
  <si>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</si>
  <si>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</si>
  <si>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</si>
  <si>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</si>
  <si>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</si>
  <si>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</si>
  <si>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</si>
  <si>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</si>
  <si>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</si>
  <si>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</si>
  <si>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</si>
  <si>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</si>
  <si>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</si>
  <si>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</si>
  <si>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</si>
  <si>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</si>
  <si>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</si>
  <si>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</si>
  <si>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</si>
  <si>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</si>
  <si>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</si>
  <si>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</si>
  <si>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</si>
  <si>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</si>
  <si>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</si>
  <si>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</si>
  <si>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</si>
  <si>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</si>
  <si>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</si>
  <si>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</si>
  <si>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</si>
  <si>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</si>
  <si>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</si>
  <si>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</si>
  <si>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</si>
  <si>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</si>
  <si>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</si>
  <si>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</si>
  <si>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</si>
  <si>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</si>
  <si>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</si>
  <si>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</si>
  <si>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</si>
  <si>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</si>
  <si>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</si>
  <si>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</si>
  <si>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</si>
  <si>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</si>
  <si>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</si>
  <si>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</si>
  <si>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</si>
  <si>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</si>
  <si>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</si>
  <si>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</si>
  <si>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</si>
  <si>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</si>
  <si>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</si>
  <si>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</si>
  <si>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</si>
  <si>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</si>
  <si>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</si>
  <si>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</si>
  <si>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</si>
  <si>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</si>
  <si>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</si>
  <si>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</si>
  <si>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</si>
  <si>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</si>
  <si>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</si>
  <si>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</si>
  <si>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</si>
  <si>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</si>
  <si>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</si>
  <si>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</si>
  <si>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</si>
  <si>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</si>
  <si>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</si>
  <si>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</si>
  <si>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</si>
  <si>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</si>
  <si>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</si>
  <si>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</si>
  <si>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</si>
  <si>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</si>
  <si>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</si>
  <si>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</si>
  <si>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</si>
  <si>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</si>
  <si>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</si>
  <si>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</si>
  <si>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</si>
  <si>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</si>
  <si>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</si>
  <si>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</si>
  <si>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</si>
  <si>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</si>
  <si>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</si>
  <si>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</si>
  <si>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</si>
  <si>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</si>
  <si>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</si>
  <si>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</si>
  <si>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</si>
  <si>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</si>
  <si>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</si>
  <si>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</si>
  <si>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</si>
  <si>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</si>
  <si>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</si>
  <si>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</si>
  <si>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</si>
  <si>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</si>
  <si>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</si>
  <si>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</si>
  <si>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</si>
  <si>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</si>
  <si>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</si>
  <si>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</si>
  <si>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</si>
  <si>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</si>
  <si>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</si>
  <si>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</si>
  <si>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</si>
  <si>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</si>
  <si>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</si>
  <si>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</si>
  <si>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</si>
  <si>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</si>
  <si>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</si>
  <si>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</si>
  <si>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</si>
  <si>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</si>
  <si>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</si>
  <si>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</si>
  <si>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</si>
  <si>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</si>
  <si>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</si>
  <si>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</si>
  <si>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</si>
  <si>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</si>
  <si>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</si>
  <si>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</si>
  <si>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</si>
  <si>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</si>
  <si>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</si>
  <si>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</si>
  <si>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</si>
  <si>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</si>
  <si>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</si>
  <si>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</si>
  <si>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</si>
  <si>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</si>
  <si>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</si>
  <si>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</si>
  <si>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</si>
  <si>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</si>
  <si>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</si>
  <si>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</si>
  <si>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</si>
  <si>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</si>
  <si>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</si>
  <si>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</si>
  <si>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</si>
  <si>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</si>
  <si>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</si>
  <si>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</si>
  <si>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</si>
  <si>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</si>
  <si>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</si>
  <si>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</si>
  <si>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</si>
  <si>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</si>
  <si>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</si>
  <si>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</si>
  <si>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</si>
  <si>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</si>
  <si>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</si>
  <si>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</si>
  <si>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</si>
  <si>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</si>
  <si>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</si>
  <si>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</si>
  <si>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</si>
  <si>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</si>
  <si>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</si>
  <si>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</si>
  <si>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</si>
  <si>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</si>
  <si>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</si>
  <si>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</si>
  <si>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</si>
  <si>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</si>
  <si>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</si>
  <si>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</si>
  <si>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</si>
  <si>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</si>
  <si>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</si>
  <si>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</si>
  <si>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</si>
  <si>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</si>
  <si>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</si>
  <si>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</si>
  <si>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</si>
  <si>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</si>
  <si>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</si>
  <si>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</si>
  <si>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</si>
  <si>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</si>
  <si>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</si>
  <si>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</si>
  <si>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</si>
  <si>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</si>
  <si>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</si>
  <si>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</si>
  <si>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</si>
  <si>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</si>
  <si>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</si>
  <si>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</si>
  <si>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</si>
  <si>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</si>
  <si>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</si>
  <si>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</si>
  <si>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</si>
  <si>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</si>
  <si>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</si>
  <si>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</si>
  <si>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</si>
  <si>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</si>
  <si>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</si>
  <si>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</si>
  <si>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</si>
  <si>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</si>
  <si>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</si>
  <si>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</si>
  <si>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</si>
  <si>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</si>
  <si>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</si>
  <si>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</si>
  <si>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</si>
  <si>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</si>
  <si>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</si>
  <si>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</si>
  <si>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</si>
  <si>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</si>
  <si>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</si>
  <si>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</si>
  <si>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</si>
  <si>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</si>
  <si>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</si>
  <si>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</si>
  <si>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</si>
  <si>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</si>
  <si>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</si>
  <si>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</si>
  <si>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</si>
  <si>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</si>
  <si>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</si>
  <si>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</si>
  <si>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</si>
  <si>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</si>
  <si>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</si>
  <si>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</si>
  <si>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</si>
  <si>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</si>
  <si>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</si>
  <si>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</si>
  <si>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</si>
  <si>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</si>
  <si>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</si>
  <si>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</si>
  <si>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</si>
  <si>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</si>
  <si>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</si>
  <si>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</si>
  <si>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</si>
  <si>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</si>
  <si>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</si>
  <si>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</si>
  <si>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</si>
  <si>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</si>
  <si>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</si>
  <si>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</si>
  <si>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</si>
  <si>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</si>
  <si>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</si>
  <si>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</si>
  <si>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</si>
  <si>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</si>
  <si>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</si>
  <si>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</si>
  <si>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</si>
  <si>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</si>
  <si>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</si>
  <si>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</si>
  <si>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</si>
  <si>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</si>
  <si>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</si>
  <si>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</si>
  <si>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</si>
  <si>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</si>
  <si>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</si>
  <si>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</si>
  <si>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</si>
  <si>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</si>
  <si>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</si>
  <si>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</si>
  <si>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</si>
  <si>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</si>
  <si>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</si>
  <si>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</si>
  <si>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</si>
  <si>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</si>
  <si>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</si>
  <si>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</si>
  <si>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</si>
  <si>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</si>
  <si>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</si>
  <si>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</si>
  <si>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</si>
  <si>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</si>
  <si>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</si>
  <si>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</si>
  <si>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</si>
  <si>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</si>
  <si>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</si>
  <si>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</si>
  <si>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</si>
  <si>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</si>
  <si>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</si>
  <si>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</si>
  <si>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</si>
  <si>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</si>
  <si>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</si>
  <si>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</si>
  <si>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</si>
  <si>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</si>
  <si>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</si>
  <si>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</si>
  <si>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</si>
  <si>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</si>
  <si>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</si>
  <si>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</si>
  <si>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</si>
  <si>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</si>
  <si>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</si>
  <si>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</si>
  <si>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</si>
  <si>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</si>
  <si>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</si>
  <si>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</si>
  <si>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</si>
  <si>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</si>
  <si>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</si>
  <si>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</si>
  <si>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</si>
  <si>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</si>
  <si>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</si>
  <si>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</si>
  <si>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</si>
  <si>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</si>
  <si>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</si>
  <si>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</si>
  <si>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</si>
  <si>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</si>
  <si>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</si>
  <si>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</si>
  <si>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</si>
  <si>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</si>
  <si>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</si>
  <si>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</si>
  <si>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</si>
  <si>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</si>
  <si>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</si>
  <si>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</si>
  <si>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</si>
  <si>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</si>
  <si>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</si>
  <si>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</si>
  <si>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</si>
  <si>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</si>
  <si>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</si>
  <si>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</si>
  <si>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</si>
  <si>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</si>
  <si>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</si>
  <si>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</si>
  <si>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</si>
  <si>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</si>
  <si>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</si>
  <si>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</si>
  <si>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</si>
  <si>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</si>
  <si>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</si>
  <si>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</si>
  <si>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</si>
  <si>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</si>
  <si>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</si>
  <si>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</si>
  <si>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</si>
  <si>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</si>
  <si>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</si>
  <si>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</si>
  <si>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</si>
  <si>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</si>
  <si>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</si>
  <si>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</si>
  <si>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</si>
  <si>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</si>
  <si>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</si>
  <si>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</si>
  <si>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</si>
  <si>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</si>
  <si>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</si>
  <si>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</si>
  <si>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</si>
  <si>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</si>
  <si>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</si>
  <si>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</si>
  <si>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</si>
  <si>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</si>
  <si>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</si>
  <si>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</si>
  <si>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</si>
  <si>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</si>
  <si>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</si>
  <si>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</si>
  <si>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</si>
  <si>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</si>
  <si>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</si>
  <si>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</si>
  <si>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</si>
  <si>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</si>
  <si>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</si>
  <si>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</si>
  <si>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</si>
  <si>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</si>
  <si>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</si>
  <si>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</si>
  <si>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</si>
  <si>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</si>
  <si>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</si>
  <si>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</si>
  <si>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</si>
  <si>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</si>
  <si>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</si>
  <si>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</si>
  <si>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</si>
  <si>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</si>
  <si>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</si>
  <si>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</si>
  <si>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</si>
  <si>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</si>
  <si>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</si>
  <si>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</si>
  <si>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</si>
  <si>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</si>
  <si>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</si>
  <si>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</si>
  <si>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</si>
  <si>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</si>
  <si>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</si>
  <si>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</si>
  <si>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</si>
  <si>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</si>
  <si>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</si>
  <si>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</si>
  <si>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</si>
  <si>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</si>
  <si>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</si>
  <si>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</si>
  <si>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</si>
  <si>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</si>
  <si>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</si>
  <si>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</si>
  <si>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</si>
  <si>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</si>
  <si>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</si>
  <si>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</si>
  <si>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</si>
  <si>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</si>
  <si>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</si>
  <si>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</si>
  <si>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</si>
  <si>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</si>
  <si>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</si>
  <si>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</si>
  <si>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</si>
  <si>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</si>
  <si>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</si>
  <si>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</si>
  <si>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</si>
  <si>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</si>
  <si>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</si>
  <si>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</si>
  <si>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</si>
  <si>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</si>
  <si>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</si>
  <si>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</si>
  <si>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</si>
  <si>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</si>
  <si>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</si>
  <si>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</si>
  <si>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</si>
  <si>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</si>
  <si>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</si>
  <si>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</si>
  <si>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</si>
  <si>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</si>
  <si>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</si>
  <si>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</si>
  <si>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</si>
  <si>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</si>
  <si>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</si>
  <si>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</si>
  <si>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</si>
  <si>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</si>
  <si>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</si>
  <si>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</si>
  <si>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</si>
  <si>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</si>
  <si>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</si>
  <si>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</si>
  <si>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</si>
  <si>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</si>
  <si>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</si>
  <si>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</si>
  <si>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</si>
  <si>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</si>
  <si>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</si>
  <si>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</si>
  <si>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</si>
  <si>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</si>
  <si>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</si>
  <si>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</si>
  <si>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</si>
  <si>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</si>
  <si>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</si>
  <si>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</si>
  <si>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</si>
  <si>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</si>
  <si>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</si>
  <si>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</si>
  <si>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</si>
  <si>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</si>
  <si>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</si>
  <si>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</si>
  <si>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</si>
  <si>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</si>
  <si>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</si>
  <si>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</si>
  <si>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</si>
  <si>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</si>
  <si>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</si>
  <si>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</si>
  <si>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</si>
  <si>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</si>
  <si>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</si>
  <si>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</si>
  <si>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</si>
  <si>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</si>
  <si>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</si>
  <si>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</si>
  <si>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</si>
  <si>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</si>
  <si>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</si>
  <si>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</si>
  <si>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</si>
  <si>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</si>
  <si>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</si>
  <si>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</si>
  <si>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</si>
  <si>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</si>
  <si>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</si>
  <si>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</si>
  <si>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</si>
  <si>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</si>
  <si>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</si>
  <si>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</si>
  <si>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</si>
  <si>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</si>
  <si>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</si>
  <si>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</si>
  <si>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</si>
  <si>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</si>
  <si>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</si>
  <si>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</si>
  <si>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</si>
  <si>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</si>
  <si>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</si>
  <si>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</si>
  <si>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</si>
  <si>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</si>
  <si>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</si>
  <si>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</si>
  <si>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</si>
  <si>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</si>
  <si>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</si>
  <si>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</si>
  <si>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</si>
  <si>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</si>
  <si>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</si>
  <si>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</si>
  <si>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</si>
  <si>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</si>
  <si>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</si>
  <si>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</si>
  <si>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</si>
  <si>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</si>
  <si>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</si>
  <si>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</si>
  <si>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</si>
  <si>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</si>
  <si>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</si>
  <si>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</si>
  <si>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</si>
  <si>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</si>
  <si>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</si>
  <si>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</si>
  <si>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</si>
  <si>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</si>
  <si>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</si>
  <si>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</si>
  <si>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</si>
  <si>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</si>
  <si>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</si>
  <si>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</si>
  <si>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</si>
  <si>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</si>
  <si>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</si>
  <si>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</si>
  <si>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</si>
  <si>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</si>
  <si>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</si>
  <si>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</si>
  <si>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</si>
  <si>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</si>
  <si>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</si>
  <si>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</si>
  <si>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</si>
  <si>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</si>
  <si>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</si>
  <si>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</si>
  <si>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</si>
  <si>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</si>
  <si>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</si>
  <si>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</si>
  <si>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</si>
  <si>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</si>
  <si>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</si>
  <si>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</si>
  <si>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</si>
  <si>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</si>
  <si>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</si>
  <si>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</si>
  <si>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</si>
  <si>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</si>
  <si>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</si>
  <si>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</si>
  <si>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</si>
  <si>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</si>
  <si>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</si>
  <si>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</si>
  <si>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</si>
  <si>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</si>
  <si>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</si>
  <si>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</si>
  <si>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</si>
  <si>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</si>
  <si>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</si>
  <si>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</si>
  <si>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</si>
  <si>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</si>
  <si>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</si>
  <si>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</si>
  <si>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</si>
  <si>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</si>
  <si>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</si>
  <si>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</si>
  <si>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</si>
  <si>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</si>
  <si>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</si>
  <si>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</si>
  <si>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</si>
  <si>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</si>
  <si>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</si>
  <si>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</si>
  <si>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</si>
  <si>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</si>
  <si>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</si>
  <si>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</si>
  <si>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</si>
  <si>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</si>
  <si>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</si>
  <si>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</si>
  <si>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</si>
  <si>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</si>
  <si>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</si>
  <si>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</si>
  <si>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</si>
  <si>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</si>
  <si>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</si>
  <si>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</si>
  <si>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</si>
  <si>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</si>
  <si>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</si>
  <si>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</si>
  <si>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</si>
  <si>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</si>
  <si>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</si>
  <si>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</si>
  <si>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</si>
  <si>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</si>
  <si>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</si>
  <si>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</si>
  <si>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</si>
  <si>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</si>
  <si>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</si>
  <si>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</si>
  <si>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</si>
  <si>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</si>
  <si>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</si>
  <si>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</si>
  <si>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</si>
  <si>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</si>
  <si>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</si>
  <si>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</si>
  <si>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</si>
  <si>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</si>
  <si>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</si>
  <si>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</si>
  <si>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</si>
  <si>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</si>
  <si>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</si>
  <si>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</si>
  <si>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</si>
  <si>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</si>
  <si>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</si>
  <si>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</si>
  <si>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</si>
  <si>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</si>
  <si>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</si>
  <si>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</si>
  <si>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</si>
  <si>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</si>
  <si>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</si>
  <si>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</si>
  <si>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</si>
  <si>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</si>
  <si>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</si>
  <si>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</si>
  <si>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</si>
  <si>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</si>
  <si>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</si>
  <si>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</si>
  <si>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</si>
  <si>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</si>
  <si>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</si>
  <si>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</si>
  <si>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</si>
  <si>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</si>
  <si>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</si>
  <si>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</si>
  <si>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</si>
  <si>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</si>
  <si>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</si>
  <si>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</si>
  <si>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</si>
  <si>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</si>
  <si>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</si>
  <si>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</si>
  <si>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</si>
  <si>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</si>
  <si>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</si>
  <si>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</si>
  <si>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</si>
  <si>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</si>
  <si>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</si>
  <si>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</si>
  <si>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</si>
  <si>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</si>
  <si>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</si>
  <si>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</si>
  <si>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</si>
  <si>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</si>
  <si>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</si>
  <si>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</si>
  <si>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</si>
  <si>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</si>
  <si>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</si>
  <si>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</si>
  <si>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</si>
  <si>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</si>
  <si>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</si>
  <si>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</si>
  <si>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</si>
  <si>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</si>
  <si>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</si>
  <si>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</si>
  <si>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</si>
  <si>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</si>
  <si>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</si>
  <si>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</si>
  <si>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</si>
  <si>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</si>
  <si>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</si>
  <si>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</si>
  <si>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</si>
  <si>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</si>
  <si>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</si>
  <si>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</si>
  <si>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</si>
  <si>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</si>
  <si>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</si>
  <si>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</si>
  <si>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</si>
  <si>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</si>
  <si>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</si>
  <si>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</si>
  <si>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</si>
  <si>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</si>
  <si>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</si>
  <si>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</si>
  <si>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</si>
  <si>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</si>
  <si>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</si>
  <si>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</si>
  <si>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</si>
  <si>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</si>
  <si>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</si>
  <si>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</si>
  <si>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</si>
  <si>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</si>
  <si>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</si>
  <si>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</si>
  <si>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</si>
  <si>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</si>
  <si>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</si>
  <si>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</si>
  <si>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</si>
  <si>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</si>
  <si>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</si>
  <si>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</si>
  <si>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</si>
  <si>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</si>
  <si>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</si>
  <si>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</si>
  <si>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</si>
  <si>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</si>
  <si>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</si>
  <si>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</si>
  <si>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</si>
  <si>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</si>
  <si>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</si>
  <si>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</si>
  <si>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</si>
  <si>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</si>
  <si>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</si>
  <si>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</si>
  <si>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</si>
  <si>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</si>
  <si>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</si>
  <si>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</si>
  <si>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</si>
  <si>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</si>
  <si>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</si>
  <si>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</si>
  <si>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</si>
  <si>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</si>
  <si>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</si>
  <si>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</si>
  <si>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</si>
  <si>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</si>
  <si>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</si>
  <si>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</si>
  <si>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</si>
  <si>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</si>
  <si>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</si>
  <si>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</si>
  <si>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</si>
  <si>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</si>
  <si>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</si>
  <si>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</si>
  <si>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</si>
  <si>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</si>
  <si>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</si>
  <si>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</si>
  <si>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</si>
  <si>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</si>
  <si>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</si>
  <si>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</si>
  <si>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</si>
  <si>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</si>
  <si>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</si>
  <si>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</si>
  <si>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</si>
  <si>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</si>
  <si>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</si>
  <si>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</si>
  <si>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</si>
  <si>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</si>
  <si>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</si>
  <si>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</si>
  <si>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</si>
  <si>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</si>
  <si>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</si>
  <si>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</si>
  <si>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</si>
  <si>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</si>
  <si>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</si>
  <si>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</si>
  <si>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</si>
  <si>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</si>
  <si>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</si>
  <si>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</si>
  <si>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</si>
  <si>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</si>
  <si>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</si>
  <si>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</si>
  <si>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</si>
  <si>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</si>
  <si>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</si>
  <si>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</si>
  <si>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</si>
  <si>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</si>
  <si>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</si>
  <si>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</si>
  <si>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</si>
  <si>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</si>
  <si>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</si>
  <si>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</si>
  <si>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</si>
  <si>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</si>
  <si>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</si>
  <si>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</si>
  <si>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</si>
  <si>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</si>
  <si>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</si>
  <si>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</si>
  <si>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</si>
  <si>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</si>
  <si>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</si>
  <si>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</si>
  <si>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</si>
  <si>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</si>
  <si>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</si>
  <si>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</si>
  <si>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</si>
  <si>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</si>
  <si>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</si>
  <si>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</si>
  <si>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</si>
  <si>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</si>
  <si>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</si>
  <si>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</si>
  <si>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</si>
  <si>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</si>
  <si>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</si>
  <si>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</si>
  <si>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</si>
  <si>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</si>
  <si>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</si>
  <si>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</si>
  <si>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</si>
  <si>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</si>
  <si>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</si>
  <si>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</si>
  <si>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</si>
  <si>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</si>
  <si>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</si>
  <si>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</si>
  <si>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</si>
  <si>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</si>
  <si>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</si>
  <si>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</si>
  <si>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</si>
  <si>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</si>
  <si>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</si>
  <si>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</si>
  <si>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</si>
  <si>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</si>
  <si>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</si>
  <si>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</si>
  <si>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</si>
  <si>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</si>
  <si>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</si>
  <si>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</si>
  <si>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</si>
  <si>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</si>
  <si>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</si>
  <si>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</si>
  <si>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</si>
  <si>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</si>
  <si>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</si>
  <si>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</si>
  <si>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</si>
  <si>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</si>
  <si>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</si>
  <si>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</si>
  <si>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</si>
  <si>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</si>
  <si>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</si>
  <si>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</si>
  <si>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</si>
  <si>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</si>
  <si>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</si>
  <si>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</si>
  <si>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</si>
  <si>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</si>
  <si>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</si>
  <si>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</si>
  <si>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</si>
  <si>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</si>
  <si>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</si>
  <si>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</si>
  <si>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</si>
  <si>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</si>
  <si>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</si>
  <si>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</si>
  <si>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</si>
  <si>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</si>
  <si>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</si>
  <si>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</si>
  <si>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</si>
  <si>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</si>
  <si>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</si>
  <si>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</si>
  <si>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</si>
  <si>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</si>
  <si>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</si>
  <si>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</si>
  <si>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</si>
  <si>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</si>
  <si>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</si>
  <si>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</si>
  <si>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</si>
  <si>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</si>
  <si>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</si>
  <si>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</si>
  <si>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</si>
  <si>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</si>
  <si>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</si>
  <si>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</si>
  <si>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</si>
  <si>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</si>
  <si>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</si>
  <si>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</si>
  <si>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</si>
  <si>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</si>
  <si>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</si>
  <si>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</si>
  <si>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</si>
  <si>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</si>
  <si>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</si>
  <si>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</si>
  <si>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</si>
  <si>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</si>
  <si>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</si>
  <si>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</si>
  <si>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</si>
  <si>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</si>
  <si>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</si>
  <si>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</si>
  <si>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</si>
  <si>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</si>
  <si>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</si>
  <si>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</si>
  <si>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</si>
  <si>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</si>
  <si>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</si>
  <si>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</si>
  <si>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</si>
  <si>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</si>
  <si>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</si>
  <si>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</si>
  <si>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</si>
  <si>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</si>
  <si>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</si>
  <si>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</si>
  <si>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</si>
  <si>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</si>
  <si>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</si>
  <si>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</si>
  <si>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</si>
  <si>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</si>
  <si>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</si>
  <si>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</si>
  <si>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</si>
  <si>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</si>
  <si>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</si>
  <si>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</si>
  <si>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</si>
  <si>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</si>
  <si>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</si>
  <si>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</si>
  <si>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</si>
  <si>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</si>
  <si>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</si>
  <si>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</si>
  <si>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</si>
  <si>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</si>
  <si>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</si>
  <si>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</si>
  <si>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</si>
  <si>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</si>
  <si>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</si>
  <si>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</si>
  <si>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</si>
  <si>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</si>
  <si>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</si>
  <si>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</si>
  <si>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</si>
  <si>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</si>
  <si>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</si>
  <si>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</si>
  <si>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</si>
  <si>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</si>
  <si>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</si>
  <si>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</si>
  <si>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</si>
  <si>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</si>
  <si>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</si>
  <si>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</si>
  <si>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</si>
  <si>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</si>
  <si>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</si>
  <si>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</si>
  <si>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</si>
  <si>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</si>
  <si>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</si>
  <si>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</si>
  <si>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</si>
  <si>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</si>
  <si>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</si>
  <si>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</si>
  <si>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</si>
  <si>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</si>
  <si>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</si>
  <si>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</si>
  <si>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</si>
  <si>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</si>
  <si>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</si>
  <si>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</si>
  <si>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</si>
  <si>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</si>
  <si>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</si>
  <si>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</si>
  <si>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</si>
  <si>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</si>
  <si>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</si>
  <si>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</si>
  <si>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</si>
  <si>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</si>
  <si>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</si>
  <si>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</si>
  <si>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</si>
  <si>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</si>
  <si>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</si>
  <si>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</si>
  <si>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</si>
  <si>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</si>
  <si>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</si>
  <si>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</si>
  <si>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</si>
  <si>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</si>
  <si>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</si>
  <si>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</si>
  <si>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</si>
  <si>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</si>
  <si>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</si>
  <si>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</si>
  <si>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</si>
  <si>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</si>
  <si>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</si>
  <si>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</si>
  <si>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</si>
  <si>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</si>
  <si>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</si>
  <si>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</si>
  <si>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</si>
  <si>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</si>
  <si>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</si>
  <si>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</si>
  <si>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</si>
  <si>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</si>
  <si>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</si>
  <si>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</si>
  <si>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</si>
  <si>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</si>
  <si>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</si>
  <si>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</si>
  <si>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</si>
  <si>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</si>
  <si>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</si>
  <si>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</si>
  <si>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</si>
  <si>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</si>
  <si>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</si>
  <si>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</si>
  <si>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</si>
  <si>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</si>
  <si>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</si>
  <si>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</si>
  <si>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</si>
  <si>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</si>
  <si>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</si>
  <si>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</si>
  <si>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</si>
  <si>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</si>
  <si>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</si>
  <si>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</si>
  <si>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</si>
  <si>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</si>
  <si>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</si>
  <si>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</si>
  <si>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</si>
  <si>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</si>
  <si>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</si>
  <si>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</si>
  <si>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</si>
  <si>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</si>
  <si>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</si>
  <si>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</si>
  <si>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</si>
  <si>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</si>
  <si>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</si>
  <si>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</si>
  <si>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</si>
  <si>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</si>
  <si>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</si>
  <si>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</si>
  <si>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</si>
  <si>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</si>
  <si>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</si>
  <si>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</si>
  <si>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</si>
  <si>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</si>
  <si>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</si>
  <si>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</si>
  <si>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</si>
  <si>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</si>
  <si>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</si>
  <si>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</si>
  <si>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</si>
  <si>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</si>
  <si>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</si>
  <si>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</si>
  <si>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</si>
  <si>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</si>
  <si>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</si>
  <si>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</si>
  <si>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</si>
  <si>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</si>
  <si>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</si>
  <si>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</si>
  <si>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</si>
  <si>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</si>
  <si>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</si>
  <si>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</si>
  <si>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</si>
  <si>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</si>
  <si>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</si>
  <si>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</si>
  <si>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</si>
  <si>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</si>
  <si>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</si>
  <si>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</si>
  <si>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</si>
  <si>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</si>
  <si>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</si>
  <si>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</si>
  <si>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</si>
  <si>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</si>
  <si>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</si>
  <si>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</si>
  <si>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</si>
  <si>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</si>
  <si>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</si>
  <si>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</si>
  <si>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</si>
  <si>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</si>
  <si>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</si>
  <si>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</si>
  <si>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</si>
  <si>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</si>
  <si>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</si>
  <si>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</si>
  <si>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</si>
  <si>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</si>
  <si>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</si>
  <si>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</si>
  <si>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</si>
  <si>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</si>
  <si>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</si>
  <si>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</si>
  <si>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</si>
  <si>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</si>
  <si>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</si>
  <si>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</si>
  <si>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</si>
  <si>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</si>
  <si>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</si>
  <si>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</si>
  <si>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</si>
  <si>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</si>
  <si>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</si>
  <si>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</si>
  <si>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</si>
  <si>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</si>
  <si>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</si>
  <si>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</si>
  <si>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</si>
  <si>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</si>
  <si>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</si>
  <si>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</si>
  <si>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</si>
  <si>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</si>
  <si>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</si>
  <si>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</si>
  <si>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</si>
  <si>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</si>
  <si>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</si>
  <si>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</si>
  <si>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</si>
  <si>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</si>
  <si>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</si>
  <si>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</si>
  <si>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</si>
  <si>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</si>
  <si>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</si>
  <si>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</si>
  <si>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</si>
  <si>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</si>
  <si>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</si>
  <si>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</si>
  <si>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</si>
  <si>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</si>
  <si>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</si>
  <si>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</si>
  <si>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</si>
  <si>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</si>
  <si>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</si>
  <si>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</si>
  <si>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</si>
  <si>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</si>
  <si>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</si>
  <si>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</si>
  <si>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</si>
  <si>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</si>
  <si>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</si>
  <si>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</si>
  <si>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</si>
  <si>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</si>
  <si>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</si>
  <si>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</si>
  <si>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</si>
  <si>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</si>
  <si>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</si>
  <si>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</si>
  <si>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</si>
  <si>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</si>
  <si>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</si>
  <si>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</si>
  <si>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</si>
  <si>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</si>
  <si>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</si>
  <si>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</si>
  <si>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</si>
  <si>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</si>
  <si>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</si>
  <si>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</si>
  <si>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</si>
  <si>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</si>
  <si>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</si>
  <si>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</si>
  <si>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</si>
  <si>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</si>
  <si>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</si>
  <si>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</si>
  <si>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</si>
  <si>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</si>
  <si>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</si>
  <si>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</si>
  <si>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</si>
  <si>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</si>
  <si>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</si>
  <si>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</si>
  <si>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</si>
  <si>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</si>
  <si>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</si>
  <si>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</si>
  <si>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</si>
  <si>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</si>
  <si>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</si>
  <si>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</si>
  <si>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</si>
  <si>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</si>
  <si>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</si>
  <si>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</si>
  <si>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</si>
  <si>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</si>
  <si>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</si>
  <si>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</si>
  <si>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</si>
  <si>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</si>
  <si>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</si>
  <si>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</si>
  <si>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</si>
  <si>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</si>
  <si>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</si>
  <si>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</si>
  <si>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</si>
  <si>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</si>
  <si>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</si>
  <si>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</si>
  <si>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</si>
  <si>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</si>
  <si>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</si>
  <si>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</si>
  <si>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</si>
  <si>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</si>
  <si>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</si>
  <si>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</si>
  <si>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</si>
  <si>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</si>
  <si>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</si>
  <si>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</si>
  <si>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</si>
  <si>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</si>
  <si>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</si>
  <si>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</si>
  <si>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</si>
  <si>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</si>
  <si>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</si>
  <si>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</si>
  <si>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</si>
  <si>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</si>
  <si>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</si>
  <si>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</si>
  <si>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</si>
  <si>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</si>
  <si>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</si>
  <si>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</si>
  <si>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</si>
  <si>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</si>
  <si>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</si>
  <si>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</si>
  <si>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</si>
  <si>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</si>
  <si>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</si>
  <si>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</si>
  <si>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</si>
  <si>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</si>
  <si>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</si>
  <si>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</si>
  <si>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</si>
  <si>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</si>
  <si>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</si>
  <si>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</si>
  <si>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</si>
  <si>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</si>
  <si>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</si>
  <si>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</si>
  <si>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</si>
  <si>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</si>
  <si>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</si>
  <si>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</si>
  <si>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</si>
  <si>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</si>
  <si>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</si>
  <si>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</si>
  <si>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</si>
  <si>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</si>
  <si>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</si>
  <si>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</si>
  <si>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</si>
  <si>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</si>
  <si>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</si>
  <si>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</si>
  <si>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</si>
  <si>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</si>
  <si>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</si>
  <si>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</si>
  <si>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</si>
  <si>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</si>
  <si>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</si>
  <si>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</si>
  <si>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</si>
  <si>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</si>
  <si>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</si>
  <si>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</si>
  <si>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</si>
  <si>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</si>
  <si>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</si>
  <si>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</si>
  <si>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</si>
  <si>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</si>
  <si>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</si>
  <si>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</si>
  <si>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</si>
  <si>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</si>
  <si>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</si>
  <si>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</si>
  <si>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</si>
  <si>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</si>
  <si>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</si>
  <si>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</si>
  <si>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</si>
  <si>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</si>
  <si>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</si>
  <si>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</si>
  <si>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</si>
  <si>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</si>
  <si>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</si>
  <si>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</si>
  <si>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</si>
  <si>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</si>
  <si>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</si>
  <si>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</si>
  <si>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</si>
  <si>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</si>
  <si>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</si>
  <si>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</si>
  <si>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</si>
  <si>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</si>
  <si>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</si>
  <si>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</si>
  <si>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</si>
  <si>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</si>
  <si>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</si>
  <si>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</si>
  <si>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</si>
  <si>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</si>
  <si>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</si>
  <si>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</si>
  <si>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</si>
  <si>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</si>
  <si>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</si>
  <si>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</si>
  <si>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</si>
  <si>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</si>
  <si>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</si>
  <si>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</si>
  <si>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</si>
  <si>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</si>
  <si>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</si>
  <si>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</si>
  <si>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</si>
  <si>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</si>
  <si>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</si>
  <si>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</si>
  <si>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</si>
  <si>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</si>
  <si>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</si>
  <si>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</si>
  <si>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</si>
  <si>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</si>
  <si>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</si>
  <si>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</si>
  <si>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</si>
  <si>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</si>
  <si>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</si>
  <si>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</si>
  <si>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</si>
  <si>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</si>
  <si>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</si>
  <si>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</si>
  <si>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</si>
  <si>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</si>
  <si>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</si>
  <si>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</si>
  <si>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</si>
  <si>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</si>
  <si>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</si>
  <si>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</si>
  <si>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</si>
  <si>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</si>
  <si>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</si>
  <si>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</si>
  <si>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</si>
  <si>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</si>
  <si>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</si>
  <si>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</si>
  <si>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</si>
  <si>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</si>
  <si>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</si>
  <si>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</si>
  <si>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</si>
  <si>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</si>
  <si>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</si>
  <si>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</si>
  <si>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</si>
  <si>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</si>
  <si>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</si>
  <si>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</si>
  <si>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</si>
  <si>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</si>
  <si>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</si>
  <si>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</si>
  <si>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</si>
  <si>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</si>
  <si>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</si>
  <si>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</si>
  <si>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</si>
  <si>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</si>
  <si>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</si>
  <si>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</si>
  <si>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</si>
  <si>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</si>
  <si>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</si>
  <si>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</si>
  <si>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</si>
  <si>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</si>
  <si>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</si>
  <si>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</si>
  <si>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</si>
  <si>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</si>
  <si>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</si>
  <si>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</si>
  <si>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</si>
  <si>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</si>
  <si>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</si>
  <si>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</si>
  <si>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</si>
  <si>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</si>
  <si>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</si>
  <si>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</si>
  <si>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</si>
  <si>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</si>
  <si>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</si>
  <si>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</si>
  <si>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</si>
  <si>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</si>
  <si>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</si>
  <si>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</si>
  <si>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</si>
  <si>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</si>
  <si>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</si>
  <si>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</si>
  <si>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</si>
  <si>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</si>
  <si>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</si>
  <si>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</si>
  <si>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</si>
  <si>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</si>
  <si>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</si>
  <si>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</si>
  <si>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</si>
  <si>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</si>
  <si>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</si>
  <si>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</si>
  <si>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</si>
  <si>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</si>
  <si>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</si>
  <si>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</si>
  <si>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</si>
  <si>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</si>
  <si>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</si>
  <si>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</si>
  <si>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</si>
  <si>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</si>
  <si>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</si>
  <si>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</si>
  <si>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</si>
  <si>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</si>
  <si>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</si>
  <si>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</si>
  <si>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</si>
  <si>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</si>
  <si>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</si>
  <si>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</si>
  <si>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</si>
  <si>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</si>
  <si>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</si>
  <si>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</si>
  <si>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</si>
  <si>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</si>
  <si>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</si>
  <si>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</si>
  <si>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</si>
  <si>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</si>
  <si>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</si>
  <si>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</si>
  <si>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</si>
  <si>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</si>
  <si>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</si>
  <si>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</si>
  <si>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</si>
  <si>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</si>
  <si>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</si>
  <si>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</si>
  <si>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</si>
  <si>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</si>
  <si>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</si>
  <si>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</si>
  <si>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</si>
  <si>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</si>
  <si>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</si>
  <si>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</si>
  <si>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</si>
  <si>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</si>
  <si>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</si>
  <si>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</si>
  <si>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</si>
  <si>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</si>
  <si>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</si>
  <si>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</si>
  <si>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</si>
  <si>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</si>
  <si>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</si>
  <si>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</si>
  <si>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</si>
  <si>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</si>
  <si>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</si>
  <si>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</si>
  <si>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</si>
  <si>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</si>
  <si>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</si>
  <si>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</si>
  <si>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</si>
  <si>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</si>
  <si>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</si>
  <si>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</si>
  <si>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</si>
  <si>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</si>
  <si>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</si>
  <si>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</si>
  <si>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</si>
  <si>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</si>
  <si>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</si>
  <si>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</si>
  <si>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</si>
  <si>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</si>
  <si>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</si>
  <si>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</si>
  <si>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</si>
  <si>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</si>
  <si>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</si>
  <si>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</si>
  <si>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</si>
  <si>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</si>
  <si>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</si>
  <si>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</si>
  <si>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</si>
  <si>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</si>
  <si>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</si>
  <si>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</si>
  <si>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</si>
  <si>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</si>
  <si>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</si>
  <si>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</si>
  <si>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</si>
  <si>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</si>
  <si>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</si>
  <si>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</si>
  <si>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</si>
  <si>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</si>
  <si>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</si>
  <si>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</si>
  <si>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</si>
  <si>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</si>
  <si>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</si>
  <si>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</si>
  <si>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</si>
  <si>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</si>
  <si>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</si>
  <si>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</si>
  <si>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</si>
  <si>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</si>
  <si>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</si>
  <si>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</si>
  <si>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</si>
  <si>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</si>
  <si>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</si>
  <si>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</si>
  <si>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</si>
  <si>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</si>
  <si>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</si>
  <si>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</si>
  <si>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</si>
  <si>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</si>
  <si>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</si>
  <si>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</si>
  <si>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</si>
  <si>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</si>
  <si>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</si>
  <si>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</si>
  <si>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</si>
  <si>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</si>
  <si>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</si>
  <si>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</si>
  <si>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</si>
  <si>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</si>
  <si>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</si>
  <si>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</si>
  <si>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</si>
  <si>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</si>
  <si>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</si>
  <si>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</si>
  <si>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</si>
  <si>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</si>
  <si>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</si>
  <si>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</si>
  <si>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</si>
  <si>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</si>
  <si>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</si>
  <si>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</si>
  <si>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</si>
  <si>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</si>
  <si>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</si>
  <si>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</si>
  <si>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</si>
  <si>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</si>
  <si>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</si>
  <si>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</si>
  <si>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</si>
  <si>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</si>
  <si>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</si>
  <si>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</si>
  <si>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</si>
  <si>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</si>
  <si>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</si>
  <si>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</si>
  <si>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</si>
  <si>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</si>
  <si>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</si>
  <si>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</si>
  <si>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</si>
  <si>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</si>
  <si>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</si>
  <si>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</si>
  <si>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</si>
  <si>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</si>
  <si>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</si>
  <si>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</si>
  <si>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</si>
  <si>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</si>
  <si>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</si>
  <si>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</si>
  <si>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</si>
  <si>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</si>
  <si>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</si>
  <si>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</si>
  <si>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</si>
  <si>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</si>
  <si>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</si>
  <si>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</si>
  <si>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</si>
  <si>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</si>
  <si>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</si>
  <si>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</si>
  <si>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</si>
  <si>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</si>
  <si>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</si>
  <si>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</si>
  <si>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</si>
  <si>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</si>
  <si>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</si>
  <si>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</si>
  <si>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</si>
  <si>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</si>
  <si>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</si>
  <si>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</si>
  <si>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</si>
  <si>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</si>
  <si>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</si>
  <si>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</si>
  <si>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</si>
  <si>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</si>
  <si>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</si>
  <si>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</si>
  <si>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</si>
  <si>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</si>
  <si>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</si>
  <si>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</si>
  <si>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</si>
  <si>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</si>
  <si>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</si>
  <si>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</si>
  <si>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</si>
  <si>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</si>
  <si>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</si>
  <si>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</si>
  <si>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</si>
  <si>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</si>
  <si>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</si>
  <si>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</si>
  <si>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</si>
  <si>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</si>
  <si>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</si>
  <si>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</si>
  <si>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</si>
  <si>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</si>
  <si>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</si>
  <si>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</si>
  <si>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</si>
  <si>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</si>
  <si>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</si>
  <si>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</si>
  <si>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</si>
  <si>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</si>
  <si>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</si>
  <si>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</si>
  <si>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</si>
  <si>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</si>
  <si>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</si>
  <si>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</si>
  <si>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</si>
  <si>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</si>
  <si>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</si>
  <si>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</si>
  <si>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</si>
  <si>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</si>
  <si>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</si>
  <si>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</si>
  <si>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</si>
  <si>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</si>
  <si>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</si>
  <si>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</si>
  <si>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</si>
  <si>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</si>
  <si>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</si>
  <si>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</si>
  <si>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</si>
  <si>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</si>
  <si>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</si>
  <si>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</si>
  <si>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</si>
  <si>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</si>
  <si>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</si>
  <si>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</si>
  <si>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</si>
  <si>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</si>
  <si>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</si>
  <si>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</si>
  <si>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</si>
  <si>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</si>
  <si>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</si>
  <si>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</si>
  <si>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</si>
  <si>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</si>
  <si>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</si>
  <si>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</si>
  <si>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</si>
  <si>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</si>
  <si>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</si>
  <si>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</si>
  <si>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</si>
  <si>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</si>
  <si>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</si>
  <si>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</si>
  <si>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</si>
  <si>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</si>
  <si>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</si>
  <si>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</si>
  <si>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</si>
  <si>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</si>
  <si>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</si>
  <si>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</si>
  <si>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</si>
  <si>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</si>
  <si>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</si>
  <si>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</si>
  <si>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</si>
  <si>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</si>
  <si>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</si>
  <si>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</si>
  <si>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</si>
  <si>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</si>
  <si>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</si>
  <si>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</si>
  <si>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</si>
  <si>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</si>
  <si>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</si>
  <si>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</si>
  <si>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</si>
  <si>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</si>
  <si>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</si>
  <si>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</si>
  <si>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</si>
  <si>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</si>
  <si>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</si>
  <si>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</si>
  <si>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</si>
  <si>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</si>
  <si>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</si>
  <si>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</si>
  <si>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</si>
  <si>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</si>
  <si>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</si>
  <si>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</si>
  <si>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</si>
  <si>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</si>
  <si>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</si>
  <si>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</si>
  <si>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</si>
  <si>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</si>
  <si>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</si>
  <si>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</si>
  <si>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</si>
  <si>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</si>
  <si>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</si>
  <si>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</si>
  <si>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</si>
  <si>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</si>
  <si>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</si>
  <si>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</si>
  <si>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</si>
  <si>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</si>
  <si>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</si>
  <si>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</si>
  <si>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</si>
  <si>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</si>
  <si>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</si>
  <si>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</si>
  <si>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</si>
  <si>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</si>
  <si>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</si>
  <si>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</si>
  <si>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</si>
  <si>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</si>
  <si>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</si>
  <si>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</si>
  <si>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</si>
  <si>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</si>
  <si>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</si>
  <si>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</si>
  <si>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</si>
  <si>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</si>
  <si>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</si>
  <si>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</si>
  <si>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</si>
  <si>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</si>
  <si>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</si>
  <si>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</si>
  <si>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</si>
  <si>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</si>
  <si>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</si>
  <si>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</si>
  <si>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</si>
  <si>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</si>
  <si>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</si>
  <si>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</si>
  <si>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</si>
  <si>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</si>
  <si>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</si>
  <si>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</si>
  <si>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</si>
  <si>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</si>
  <si>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</si>
  <si>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</si>
  <si>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</si>
  <si>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</si>
  <si>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</si>
  <si>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</si>
  <si>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</si>
  <si>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</si>
  <si>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</si>
  <si>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</si>
  <si>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</si>
  <si>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</si>
  <si>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</si>
  <si>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</si>
  <si>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</si>
  <si>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</si>
  <si>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</si>
  <si>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</si>
  <si>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</si>
  <si>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</si>
  <si>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</si>
  <si>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</si>
  <si>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</si>
  <si>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</si>
  <si>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</si>
  <si>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</si>
  <si>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</si>
  <si>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</si>
  <si>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</si>
  <si>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</si>
  <si>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</si>
  <si>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</si>
  <si>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</si>
  <si>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</si>
  <si>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</si>
  <si>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</si>
  <si>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</si>
  <si>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</si>
  <si>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</si>
  <si>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</si>
  <si>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</si>
  <si>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</si>
  <si>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</si>
  <si>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</si>
  <si>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</si>
  <si>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</si>
  <si>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</si>
  <si>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</si>
  <si>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</si>
  <si>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</si>
  <si>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</si>
  <si>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</si>
  <si>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</si>
  <si>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</si>
  <si>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</si>
  <si>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</si>
  <si>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</si>
  <si>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</si>
  <si>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</si>
  <si>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</si>
  <si>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</si>
  <si>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</si>
  <si>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</si>
  <si>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</si>
  <si>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</si>
  <si>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</si>
  <si>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</si>
  <si>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</si>
  <si>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</si>
  <si>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</si>
  <si>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</si>
  <si>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</si>
  <si>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</si>
  <si>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</si>
  <si>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</si>
  <si>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</si>
  <si>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</si>
  <si>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</si>
  <si>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</si>
  <si>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</si>
  <si>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</si>
  <si>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</si>
  <si>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</si>
  <si>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</si>
  <si>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</si>
  <si>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</si>
  <si>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</si>
  <si>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</si>
  <si>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</si>
  <si>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</si>
  <si>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</si>
  <si>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</si>
  <si>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</si>
  <si>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</si>
  <si>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</si>
  <si>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</si>
  <si>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</si>
  <si>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</si>
  <si>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</si>
  <si>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</si>
  <si>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</si>
  <si>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</si>
  <si>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</si>
  <si>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</si>
  <si>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</si>
  <si>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</si>
  <si>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</si>
  <si>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</si>
  <si>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</si>
  <si>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</si>
  <si>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</si>
  <si>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</si>
  <si>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</si>
  <si>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</si>
  <si>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</si>
  <si>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</si>
  <si>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</si>
  <si>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</si>
  <si>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</si>
  <si>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</si>
  <si>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</si>
  <si>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</si>
  <si>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</si>
  <si>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</si>
  <si>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</si>
  <si>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</si>
  <si>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</si>
  <si>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</si>
  <si>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</si>
  <si>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</si>
  <si>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</si>
  <si>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</si>
  <si>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</si>
  <si>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</si>
  <si>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</si>
  <si>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</si>
  <si>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</si>
  <si>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</si>
  <si>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</si>
  <si>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</si>
  <si>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</si>
  <si>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</si>
  <si>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</si>
  <si>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</si>
  <si>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</si>
  <si>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</si>
  <si>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</si>
  <si>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</si>
  <si>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</si>
  <si>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</si>
  <si>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</si>
  <si>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</si>
  <si>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</si>
  <si>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</si>
  <si>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</si>
  <si>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</si>
  <si>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</si>
  <si>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</si>
  <si>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</si>
  <si>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</si>
  <si>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</si>
  <si>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</si>
  <si>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</si>
  <si>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</si>
  <si>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</si>
  <si>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</si>
  <si>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</si>
  <si>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</si>
  <si>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</si>
  <si>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</si>
  <si>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</si>
  <si>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</si>
  <si>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</si>
  <si>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</si>
  <si>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</si>
  <si>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</si>
  <si>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</si>
  <si>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</si>
  <si>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</si>
  <si>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</si>
  <si>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</si>
  <si>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</si>
  <si>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</si>
  <si>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</si>
  <si>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</si>
  <si>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</si>
  <si>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</si>
  <si>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</si>
  <si>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</si>
  <si>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</si>
  <si>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</si>
  <si>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</si>
  <si>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</si>
  <si>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</si>
  <si>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</si>
  <si>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</si>
  <si>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</si>
  <si>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</si>
  <si>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</si>
  <si>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</si>
  <si>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</si>
  <si>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</si>
  <si>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</si>
  <si>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</si>
  <si>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</si>
  <si>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</si>
  <si>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</si>
  <si>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</si>
  <si>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</si>
  <si>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</si>
  <si>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</si>
  <si>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</si>
  <si>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</si>
  <si>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</si>
  <si>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</si>
  <si>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</si>
  <si>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</si>
  <si>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</si>
  <si>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</si>
  <si>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</si>
  <si>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</si>
  <si>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</si>
  <si>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</si>
  <si>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</si>
  <si>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</si>
  <si>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</si>
  <si>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</si>
  <si>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</si>
  <si>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</si>
  <si>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</si>
  <si>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</si>
  <si>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</si>
  <si>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</si>
  <si>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</si>
  <si>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</si>
  <si>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</si>
  <si>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</si>
  <si>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</si>
  <si>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</si>
  <si>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</si>
  <si>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</si>
  <si>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</si>
  <si>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</si>
  <si>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</si>
  <si>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</si>
  <si>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</si>
  <si>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</si>
  <si>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</si>
  <si>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</si>
  <si>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</si>
  <si>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</si>
  <si>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</si>
  <si>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</si>
  <si>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</si>
  <si>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</si>
  <si>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</si>
  <si>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</si>
  <si>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</si>
  <si>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</si>
  <si>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</si>
  <si>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</si>
  <si>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</si>
  <si>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</si>
  <si>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</si>
  <si>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</si>
  <si>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</si>
  <si>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</si>
  <si>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</si>
  <si>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</si>
  <si>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</si>
  <si>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</si>
  <si>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</si>
  <si>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</si>
  <si>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</si>
  <si>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</si>
  <si>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</si>
  <si>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</si>
  <si>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</si>
  <si>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</si>
  <si>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</si>
  <si>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</si>
  <si>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</si>
  <si>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</si>
  <si>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</si>
  <si>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</si>
  <si>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</si>
  <si>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</si>
  <si>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</si>
  <si>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</si>
  <si>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</si>
  <si>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</si>
  <si>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</si>
  <si>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</si>
  <si>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</si>
  <si>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</si>
  <si>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</si>
  <si>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</si>
  <si>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</si>
  <si>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</si>
  <si>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</si>
  <si>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</si>
  <si>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</si>
  <si>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</si>
  <si>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</si>
  <si>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</si>
  <si>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</si>
  <si>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</si>
  <si>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</si>
  <si>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</si>
  <si>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</si>
  <si>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</si>
  <si>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</si>
  <si>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</si>
  <si>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</si>
  <si>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</si>
  <si>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</si>
  <si>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</si>
  <si>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</si>
  <si>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</si>
  <si>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</si>
  <si>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</si>
  <si>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</si>
  <si>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</si>
  <si>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</si>
  <si>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</si>
  <si>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</si>
  <si>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</si>
  <si>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</si>
  <si>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</si>
  <si>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</si>
  <si>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</si>
  <si>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</si>
  <si>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</si>
  <si>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</si>
  <si>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</si>
  <si>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</si>
  <si>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</si>
  <si>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</si>
  <si>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</si>
  <si>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</si>
  <si>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</si>
  <si>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</si>
  <si>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</si>
  <si>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</si>
  <si>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</si>
  <si>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</si>
  <si>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</si>
  <si>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</si>
  <si>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</si>
  <si>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</si>
  <si>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</si>
  <si>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</si>
  <si>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</si>
  <si>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</si>
  <si>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</si>
  <si>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</si>
  <si>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</si>
  <si>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</si>
  <si>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</si>
  <si>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</si>
  <si>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</si>
  <si>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</si>
  <si>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</si>
  <si>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</si>
  <si>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</si>
  <si>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</si>
  <si>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</si>
  <si>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</si>
  <si>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</si>
  <si>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</si>
  <si>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</si>
  <si>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</si>
  <si>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</si>
  <si>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</si>
  <si>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</si>
  <si>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</si>
  <si>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</si>
  <si>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</si>
  <si>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</si>
  <si>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</si>
  <si>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</si>
  <si>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</si>
  <si>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</si>
  <si>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</si>
  <si>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</si>
  <si>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</si>
  <si>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</si>
  <si>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</si>
  <si>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</si>
  <si>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</si>
  <si>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</si>
  <si>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</si>
  <si>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</si>
  <si>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</si>
  <si>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</si>
  <si>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</si>
  <si>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</si>
  <si>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</si>
  <si>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</si>
  <si>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</si>
  <si>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</si>
  <si>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</si>
  <si>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</si>
  <si>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</si>
  <si>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</si>
  <si>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</si>
  <si>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</si>
  <si>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</si>
  <si>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</si>
  <si>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</si>
  <si>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</si>
  <si>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</si>
  <si>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</si>
  <si>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</si>
  <si>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</si>
  <si>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</si>
  <si>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</si>
  <si>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</si>
  <si>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</si>
  <si>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</si>
  <si>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</si>
  <si>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</si>
  <si>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</si>
  <si>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</si>
  <si>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</si>
  <si>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</si>
  <si>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</si>
  <si>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</si>
  <si>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</si>
  <si>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</si>
  <si>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</si>
  <si>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</si>
  <si>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</si>
  <si>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</si>
  <si>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</si>
  <si>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</si>
  <si>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</si>
  <si>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</si>
  <si>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</si>
  <si>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</si>
  <si>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</si>
  <si>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</si>
  <si>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</si>
  <si>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</si>
  <si>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</si>
  <si>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</si>
  <si>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</si>
  <si>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</si>
  <si>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</si>
  <si>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</si>
  <si>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</si>
  <si>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</si>
  <si>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</si>
  <si>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</si>
  <si>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</si>
  <si>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</si>
  <si>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</si>
  <si>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</si>
  <si>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</si>
  <si>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</si>
  <si>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</si>
  <si>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</si>
  <si>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</si>
  <si>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</si>
  <si>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</si>
  <si>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</si>
  <si>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</si>
  <si>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</si>
  <si>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</si>
  <si>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</si>
  <si>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</si>
  <si>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</si>
  <si>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</si>
  <si>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</si>
  <si>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</si>
  <si>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</si>
  <si>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</si>
  <si>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</si>
  <si>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</si>
  <si>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</si>
  <si>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</si>
  <si>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</si>
  <si>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</si>
  <si>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</si>
  <si>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</si>
  <si>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</si>
  <si>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</si>
  <si>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</si>
  <si>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</si>
  <si>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</si>
  <si>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</si>
  <si>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</si>
  <si>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</si>
  <si>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</si>
  <si>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</si>
  <si>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</si>
  <si>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</si>
  <si>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</si>
  <si>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</si>
  <si>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</si>
  <si>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</si>
  <si>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</si>
  <si>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</si>
  <si>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</si>
  <si>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</si>
  <si>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</si>
  <si>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</si>
  <si>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</si>
  <si>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</si>
  <si>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</si>
  <si>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</si>
  <si>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</si>
  <si>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</si>
  <si>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</si>
  <si>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</si>
  <si>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</si>
  <si>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</si>
  <si>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</si>
  <si>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</si>
  <si>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</si>
  <si>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</si>
  <si>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</si>
  <si>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</si>
  <si>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</si>
  <si>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</si>
  <si>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</si>
  <si>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</si>
  <si>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</si>
  <si>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</si>
  <si>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</si>
  <si>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</si>
  <si>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</si>
  <si>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</si>
  <si>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</si>
  <si>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</si>
  <si>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</si>
  <si>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</si>
  <si>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</si>
  <si>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</si>
  <si>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</si>
  <si>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</si>
  <si>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</si>
  <si>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</si>
  <si>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</si>
  <si>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</si>
  <si>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</si>
  <si>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</si>
  <si>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</si>
  <si>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</si>
  <si>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</si>
  <si>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</si>
  <si>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</si>
  <si>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</si>
  <si>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</si>
  <si>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</si>
  <si>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</si>
  <si>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</si>
  <si>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</si>
  <si>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</si>
  <si>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</si>
  <si>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</si>
  <si>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</si>
  <si>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</si>
  <si>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</si>
  <si>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</si>
  <si>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</si>
  <si>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</si>
  <si>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</si>
  <si>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</si>
  <si>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</si>
  <si>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</si>
  <si>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</si>
  <si>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</si>
  <si>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</si>
  <si>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</si>
  <si>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</si>
  <si>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</si>
  <si>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</si>
  <si>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</si>
  <si>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</si>
  <si>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</si>
  <si>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</si>
  <si>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</si>
  <si>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</si>
  <si>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</si>
  <si>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</si>
  <si>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</si>
  <si>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</si>
  <si>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</si>
  <si>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</si>
  <si>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</si>
  <si>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</si>
  <si>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</si>
  <si>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</si>
  <si>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</si>
  <si>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</si>
  <si>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</si>
  <si>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</si>
  <si>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</si>
  <si>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</si>
  <si>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</si>
  <si>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</si>
  <si>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</si>
  <si>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</si>
  <si>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</si>
  <si>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</si>
  <si>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</si>
  <si>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</si>
  <si>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</si>
  <si>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</si>
  <si>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</si>
  <si>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</si>
  <si>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</si>
  <si>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</si>
  <si>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</si>
  <si>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</si>
  <si>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</si>
  <si>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</si>
  <si>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</si>
  <si>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</si>
  <si>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</si>
  <si>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</si>
  <si>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</si>
  <si>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</si>
  <si>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</si>
  <si>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</si>
  <si>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</si>
  <si>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</si>
  <si>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</si>
  <si>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</si>
  <si>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</si>
  <si>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</si>
  <si>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</si>
  <si>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</si>
  <si>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</si>
  <si>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</si>
  <si>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</si>
  <si>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</si>
  <si>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</si>
  <si>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</si>
  <si>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</si>
  <si>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</si>
  <si>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</si>
  <si>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</si>
  <si>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</si>
  <si>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</si>
  <si>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</si>
  <si>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</si>
  <si>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</si>
  <si>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</si>
  <si>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</si>
  <si>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</si>
  <si>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</si>
  <si>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</si>
  <si>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</si>
  <si>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</si>
  <si>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</si>
  <si>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</si>
  <si>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</si>
  <si>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</si>
  <si>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</si>
  <si>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</si>
  <si>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</si>
  <si>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</si>
  <si>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</si>
  <si>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</si>
  <si>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</si>
  <si>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</si>
  <si>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</si>
  <si>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</si>
  <si>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</si>
  <si>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</si>
  <si>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</si>
  <si>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</si>
  <si>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</si>
  <si>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</si>
  <si>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</si>
  <si>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</si>
  <si>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</si>
  <si>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</si>
  <si>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</si>
  <si>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</si>
  <si>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</si>
  <si>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</si>
  <si>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</si>
  <si>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</si>
  <si>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</si>
  <si>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</si>
  <si>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</si>
  <si>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</si>
  <si>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</si>
  <si>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</si>
  <si>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</si>
  <si>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</si>
  <si>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</si>
  <si>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</si>
  <si>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</si>
  <si>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</si>
  <si>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</si>
  <si>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</si>
  <si>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</si>
  <si>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</si>
  <si>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</si>
  <si>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</si>
  <si>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</si>
  <si>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</si>
  <si>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</si>
  <si>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</si>
  <si>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</si>
  <si>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</si>
  <si>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</si>
  <si>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</si>
  <si>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</si>
  <si>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</si>
  <si>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</si>
  <si>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</si>
  <si>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</si>
  <si>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</si>
  <si>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</si>
  <si>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</si>
  <si>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</si>
  <si>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</si>
  <si>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</si>
  <si>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</si>
  <si>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</si>
  <si>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</si>
  <si>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</si>
  <si>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</si>
  <si>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</si>
  <si>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</si>
  <si>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</si>
  <si>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</si>
  <si>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</si>
  <si>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</si>
  <si>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</si>
  <si>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</si>
  <si>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</si>
  <si>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</si>
  <si>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</si>
  <si>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</si>
  <si>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</si>
  <si>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</si>
  <si>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</si>
  <si>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</si>
  <si>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</si>
  <si>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</si>
  <si>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</si>
  <si>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</si>
  <si>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</si>
  <si>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</si>
  <si>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</si>
  <si>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</si>
  <si>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</si>
  <si>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</si>
  <si>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</si>
  <si>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</si>
  <si>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</si>
  <si>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</si>
  <si>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</si>
  <si>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</si>
  <si>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</si>
  <si>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</si>
  <si>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</si>
  <si>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</si>
  <si>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</si>
  <si>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</si>
  <si>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</si>
  <si>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</si>
  <si>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</si>
  <si>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</si>
  <si>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</si>
  <si>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</si>
  <si>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</si>
  <si>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</si>
  <si>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</si>
  <si>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</si>
  <si>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</si>
  <si>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</si>
  <si>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</si>
  <si>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</si>
  <si>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</si>
  <si>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</si>
  <si>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</si>
  <si>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</si>
  <si>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</si>
  <si>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</si>
  <si>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</si>
  <si>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</si>
  <si>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</si>
  <si>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</si>
  <si>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</si>
  <si>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</si>
  <si>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</si>
  <si>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</si>
  <si>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</si>
  <si>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</si>
  <si>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</si>
  <si>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</si>
  <si>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</si>
  <si>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</si>
  <si>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</si>
  <si>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</si>
  <si>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</si>
  <si>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</si>
  <si>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</si>
  <si>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</si>
  <si>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</si>
  <si>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</si>
  <si>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</si>
  <si>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</si>
  <si>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</si>
  <si>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</si>
  <si>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</si>
  <si>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</si>
  <si>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</si>
  <si>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</si>
  <si>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</si>
  <si>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</si>
  <si>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</si>
  <si>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</si>
  <si>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</si>
  <si>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</si>
  <si>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</si>
  <si>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</si>
  <si>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</si>
  <si>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</si>
  <si>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</si>
  <si>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</si>
  <si>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</si>
  <si>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</si>
  <si>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</si>
  <si>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</si>
  <si>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</si>
  <si>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</si>
  <si>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</si>
  <si>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</si>
  <si>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</si>
  <si>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</si>
  <si>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</si>
  <si>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</si>
  <si>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</si>
  <si>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</si>
  <si>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</si>
  <si>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</si>
  <si>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</si>
  <si>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</si>
  <si>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</si>
  <si>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</si>
  <si>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</si>
  <si>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</si>
  <si>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</si>
  <si>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</si>
  <si>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</si>
  <si>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</si>
  <si>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</si>
  <si>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</si>
  <si>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</si>
  <si>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</si>
  <si>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</si>
  <si>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</si>
  <si>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</si>
  <si>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</si>
  <si>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</si>
  <si>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</si>
  <si>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</si>
  <si>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</si>
  <si>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</si>
  <si>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</si>
  <si>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</si>
  <si>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</si>
  <si>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</si>
  <si>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</si>
  <si>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</si>
  <si>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</si>
  <si>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</si>
  <si>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</si>
  <si>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</si>
  <si>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</si>
  <si>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</si>
  <si>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</si>
  <si>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</si>
  <si>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</si>
  <si>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</si>
  <si>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</si>
  <si>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</si>
  <si>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</si>
  <si>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</si>
  <si>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</si>
  <si>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</si>
  <si>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</si>
  <si>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</si>
  <si>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</si>
  <si>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</si>
  <si>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</si>
  <si>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</si>
  <si>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</si>
  <si>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</si>
  <si>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</si>
  <si>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</si>
  <si>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</si>
  <si>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</si>
  <si>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</si>
  <si>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</si>
  <si>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</si>
  <si>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</si>
  <si>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</si>
  <si>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</si>
  <si>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</si>
  <si>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</si>
  <si>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</si>
  <si>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</si>
  <si>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</si>
  <si>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</si>
  <si>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</si>
  <si>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</si>
  <si>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</si>
  <si>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</si>
  <si>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</si>
  <si>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</si>
  <si>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</si>
  <si>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</si>
  <si>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</si>
  <si>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</si>
  <si>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</si>
  <si>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</si>
  <si>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</si>
  <si>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</si>
  <si>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</si>
  <si>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</si>
  <si>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</si>
  <si>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</si>
  <si>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</si>
  <si>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</si>
  <si>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</si>
  <si>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</si>
  <si>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</si>
  <si>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</si>
  <si>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</si>
  <si>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</si>
  <si>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</si>
  <si>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</si>
  <si>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</si>
  <si>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</si>
  <si>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</si>
  <si>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</si>
  <si>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</si>
  <si>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</si>
  <si>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</si>
  <si>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</si>
  <si>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</si>
  <si>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</si>
  <si>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</si>
  <si>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</si>
  <si>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</si>
  <si>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</si>
  <si>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</si>
  <si>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</si>
  <si>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</si>
  <si>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</si>
  <si>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</si>
  <si>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</si>
  <si>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</si>
  <si>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</si>
  <si>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</si>
  <si>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</si>
  <si>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</si>
  <si>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</si>
  <si>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</si>
  <si>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</si>
  <si>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</si>
  <si>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</si>
  <si>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</si>
  <si>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</si>
  <si>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</si>
  <si>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</si>
  <si>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</si>
  <si>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</si>
  <si>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</si>
  <si>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</si>
  <si>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</si>
  <si>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</si>
  <si>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</si>
  <si>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</si>
  <si>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</si>
  <si>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</si>
  <si>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</si>
  <si>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</si>
  <si>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</si>
  <si>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</si>
  <si>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</si>
  <si>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</si>
  <si>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</si>
  <si>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</si>
  <si>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</si>
  <si>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</si>
  <si>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</si>
  <si>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</si>
  <si>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</si>
  <si>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</si>
  <si>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</si>
  <si>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</si>
  <si>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</si>
  <si>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</si>
  <si>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</si>
  <si>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</si>
  <si>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</si>
  <si>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</si>
  <si>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</si>
  <si>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</si>
  <si>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</si>
  <si>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</si>
  <si>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</si>
  <si>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</si>
  <si>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</si>
  <si>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</si>
  <si>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</si>
  <si>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</si>
  <si>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</si>
  <si>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</si>
  <si>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</si>
  <si>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</si>
  <si>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</si>
  <si>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</si>
  <si>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</si>
  <si>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</si>
  <si>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</si>
  <si>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</si>
  <si>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</si>
  <si>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</si>
  <si>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</si>
  <si>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</si>
  <si>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</si>
  <si>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</si>
  <si>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</si>
  <si>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</si>
  <si>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</si>
  <si>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</si>
  <si>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</si>
  <si>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</si>
  <si>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</si>
  <si>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</si>
  <si>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</si>
  <si>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</si>
  <si>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</si>
  <si>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</si>
  <si>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</si>
  <si>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</si>
  <si>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</si>
  <si>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</si>
  <si>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</si>
  <si>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</si>
  <si>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</si>
  <si>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</si>
  <si>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</si>
  <si>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</si>
  <si>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</si>
  <si>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</si>
  <si>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</si>
  <si>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</si>
  <si>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</si>
  <si>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</si>
  <si>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</si>
  <si>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</si>
  <si>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</si>
  <si>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</si>
  <si>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</si>
  <si>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</si>
  <si>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</si>
  <si>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</si>
  <si>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</si>
  <si>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</si>
  <si>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</si>
  <si>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</si>
  <si>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</si>
  <si>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</si>
  <si>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</si>
  <si>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</si>
  <si>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</si>
  <si>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</si>
  <si>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</si>
  <si>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</si>
  <si>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</si>
  <si>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</si>
  <si>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</si>
  <si>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</si>
  <si>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</si>
  <si>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</si>
  <si>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</si>
  <si>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</si>
  <si>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</si>
  <si>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</si>
  <si>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</si>
  <si>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</si>
  <si>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</si>
  <si>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</si>
  <si>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</si>
  <si>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</si>
  <si>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</si>
  <si>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</si>
  <si>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</si>
  <si>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</si>
  <si>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</si>
  <si>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</si>
  <si>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</si>
  <si>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</si>
  <si>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</si>
  <si>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</si>
  <si>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</si>
  <si>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</si>
  <si>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</si>
  <si>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</si>
  <si>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</si>
  <si>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</si>
  <si>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</si>
  <si>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</si>
  <si>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</si>
  <si>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</si>
  <si>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</si>
  <si>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</si>
  <si>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</si>
  <si>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</si>
  <si>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</si>
  <si>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</si>
  <si>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</si>
  <si>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</si>
  <si>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</si>
  <si>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</si>
  <si>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</si>
  <si>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</si>
  <si>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</si>
  <si>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</si>
  <si>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</si>
  <si>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</si>
  <si>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</si>
  <si>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</si>
  <si>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</si>
  <si>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</si>
  <si>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</si>
  <si>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</si>
  <si>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</si>
  <si>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</si>
  <si>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</si>
  <si>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</si>
  <si>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</si>
  <si>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</si>
  <si>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</si>
  <si>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</si>
  <si>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</si>
  <si>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</si>
  <si>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</si>
  <si>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</si>
  <si>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</si>
  <si>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</si>
  <si>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</si>
  <si>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</si>
  <si>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</si>
  <si>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</si>
  <si>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</si>
  <si>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</si>
  <si>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</si>
  <si>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</si>
  <si>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</si>
  <si>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</si>
  <si>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</si>
  <si>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</si>
  <si>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</si>
  <si>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</si>
  <si>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</si>
  <si>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</si>
  <si>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</si>
  <si>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</si>
  <si>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</si>
  <si>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</si>
  <si>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</si>
  <si>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</si>
  <si>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</si>
  <si>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</si>
  <si>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</si>
  <si>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</si>
  <si>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</si>
  <si>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</si>
  <si>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</si>
  <si>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</si>
  <si>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</si>
  <si>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</si>
  <si>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</si>
  <si>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</si>
  <si>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</si>
  <si>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</si>
  <si>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</si>
  <si>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</si>
  <si>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</si>
  <si>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</si>
  <si>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</si>
  <si>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</si>
  <si>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</si>
  <si>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</si>
  <si>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</si>
  <si>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</si>
  <si>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</si>
  <si>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</si>
  <si>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</si>
  <si>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</si>
  <si>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</si>
  <si>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</si>
  <si>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</si>
  <si>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</si>
  <si>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</si>
  <si>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</si>
  <si>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</si>
  <si>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</si>
  <si>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</si>
  <si>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</si>
  <si>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</si>
  <si>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</si>
  <si>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</si>
  <si>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</si>
  <si>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</si>
  <si>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</si>
  <si>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</si>
  <si>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</si>
  <si>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</si>
  <si>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</si>
  <si>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</si>
  <si>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</si>
  <si>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</si>
  <si>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</si>
  <si>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</si>
  <si>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</si>
  <si>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</si>
  <si>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</si>
  <si>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</si>
  <si>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</si>
  <si>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</si>
  <si>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</si>
  <si>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</si>
  <si>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</si>
  <si>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</si>
  <si>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</si>
  <si>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</si>
  <si>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</si>
  <si>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</si>
  <si>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</si>
  <si>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</si>
  <si>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</si>
  <si>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</si>
  <si>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</si>
  <si>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</si>
  <si>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</si>
  <si>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</si>
  <si>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</si>
  <si>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</si>
  <si>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</si>
  <si>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</si>
  <si>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</si>
  <si>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</si>
  <si>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</si>
  <si>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</si>
  <si>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</si>
  <si>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</si>
  <si>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</si>
  <si>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</si>
  <si>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</si>
  <si>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</si>
  <si>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</si>
  <si>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</si>
  <si>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</si>
  <si>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</si>
  <si>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</si>
  <si>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</si>
  <si>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</si>
  <si>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</si>
  <si>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</si>
  <si>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</si>
  <si>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</si>
  <si>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</si>
  <si>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</si>
  <si>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</si>
  <si>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</si>
  <si>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</si>
  <si>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</si>
  <si>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</si>
  <si>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</si>
  <si>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</si>
  <si>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</si>
  <si>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</si>
  <si>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</si>
  <si>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</si>
  <si>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</si>
  <si>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</si>
  <si>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</si>
  <si>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</si>
  <si>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</si>
  <si>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</si>
  <si>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</si>
  <si>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</si>
  <si>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</si>
  <si>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</si>
  <si>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</si>
  <si>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</si>
  <si>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</si>
  <si>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</si>
  <si>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</si>
  <si>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</si>
  <si>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</si>
  <si>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</si>
  <si>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</si>
  <si>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</si>
  <si>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</si>
  <si>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</si>
  <si>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</si>
  <si>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</si>
  <si>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</si>
  <si>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</si>
  <si>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</si>
  <si>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</si>
  <si>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</si>
  <si>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</si>
  <si>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</si>
  <si>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</si>
  <si>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</si>
  <si>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</si>
  <si>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</si>
  <si>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</si>
  <si>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</si>
  <si>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</si>
  <si>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</si>
  <si>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</si>
  <si>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</si>
  <si>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</si>
  <si>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</si>
  <si>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</si>
  <si>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</si>
  <si>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</si>
  <si>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</si>
  <si>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</si>
  <si>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</si>
  <si>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</si>
  <si>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</si>
  <si>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</si>
  <si>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</si>
  <si>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</si>
  <si>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</si>
  <si>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</si>
  <si>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</si>
  <si>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</si>
  <si>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</si>
  <si>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</si>
  <si>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</si>
  <si>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</si>
  <si>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</si>
  <si>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</si>
  <si>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</si>
  <si>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</si>
  <si>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</si>
  <si>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</si>
  <si>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</si>
  <si>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</si>
  <si>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</si>
  <si>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</si>
  <si>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</si>
  <si>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</si>
  <si>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</si>
  <si>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</si>
  <si>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</si>
  <si>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</si>
  <si>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</si>
  <si>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</si>
  <si>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</si>
  <si>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</si>
  <si>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</si>
  <si>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</si>
  <si>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</si>
  <si>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</si>
  <si>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</si>
  <si>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</si>
  <si>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</si>
  <si>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</si>
  <si>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</si>
  <si>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</si>
  <si>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</si>
  <si>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</si>
  <si>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</si>
  <si>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</si>
  <si>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</si>
  <si>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</si>
  <si>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</si>
  <si>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</si>
  <si>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</si>
  <si>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</si>
  <si>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</si>
  <si>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</si>
  <si>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</si>
  <si>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</si>
  <si>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</si>
  <si>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</si>
  <si>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</si>
  <si>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</si>
  <si>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</si>
  <si>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</si>
  <si>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</si>
  <si>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</si>
  <si>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</si>
  <si>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</si>
  <si>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</si>
  <si>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</si>
  <si>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</si>
  <si>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</si>
  <si>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</si>
  <si>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</si>
  <si>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</si>
  <si>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</si>
  <si>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</si>
  <si>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</si>
  <si>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</si>
  <si>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</si>
  <si>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</si>
  <si>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</si>
  <si>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</si>
  <si>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</si>
  <si>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</si>
  <si>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</si>
  <si>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</si>
  <si>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</si>
  <si>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</si>
  <si>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</si>
  <si>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</si>
  <si>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</si>
  <si>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</si>
  <si>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</si>
  <si>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</si>
  <si>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</si>
  <si>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</si>
  <si>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</si>
  <si>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</si>
  <si>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</si>
  <si>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</si>
  <si>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</si>
  <si>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</si>
  <si>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</si>
  <si>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</si>
  <si>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</si>
  <si>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</si>
  <si>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</si>
  <si>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</si>
  <si>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</si>
  <si>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</si>
  <si>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</si>
  <si>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</si>
  <si>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</si>
  <si>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</si>
  <si>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</si>
  <si>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</si>
  <si>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</si>
  <si>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</si>
  <si>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</si>
  <si>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</si>
  <si>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</si>
  <si>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</si>
  <si>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</si>
  <si>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</si>
  <si>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</si>
  <si>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</si>
  <si>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</si>
  <si>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</si>
  <si>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</si>
  <si>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</si>
  <si>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</si>
  <si>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</si>
  <si>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</si>
  <si>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</si>
  <si>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</si>
  <si>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</si>
  <si>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</si>
  <si>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</si>
  <si>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</si>
  <si>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</si>
  <si>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</si>
  <si>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</si>
  <si>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</si>
  <si>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</si>
  <si>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</si>
  <si>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</si>
  <si>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</si>
  <si>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</si>
  <si>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</si>
  <si>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</si>
  <si>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</si>
  <si>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</si>
  <si>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</si>
  <si>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</si>
  <si>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</si>
  <si>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</si>
  <si>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</si>
  <si>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</si>
  <si>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</si>
  <si>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</si>
  <si>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</si>
  <si>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</si>
  <si>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</si>
  <si>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</si>
  <si>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</si>
  <si>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</si>
  <si>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</si>
  <si>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</si>
  <si>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</si>
  <si>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</si>
  <si>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</si>
  <si>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</si>
  <si>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</si>
  <si>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</si>
  <si>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</si>
  <si>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</si>
  <si>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</si>
  <si>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</si>
  <si>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</si>
  <si>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</si>
  <si>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</si>
  <si>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</si>
  <si>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</si>
  <si>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</si>
  <si>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</si>
  <si>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</si>
  <si>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</si>
  <si>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</si>
  <si>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</si>
  <si>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</si>
  <si>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</si>
  <si>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</si>
  <si>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</si>
  <si>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</si>
  <si>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</si>
  <si>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</si>
  <si>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</si>
  <si>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</si>
  <si>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</si>
  <si>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</si>
  <si>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</si>
  <si>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</si>
  <si>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</si>
  <si>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</si>
  <si>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</si>
  <si>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</si>
  <si>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</si>
  <si>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</si>
  <si>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</si>
  <si>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</si>
  <si>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</si>
  <si>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</si>
  <si>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</si>
  <si>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</si>
  <si>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</si>
  <si>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</si>
  <si>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</si>
  <si>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</si>
  <si>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</si>
  <si>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</si>
  <si>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</si>
  <si>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</si>
  <si>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</si>
  <si>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</si>
  <si>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</si>
  <si>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</si>
  <si>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</si>
  <si>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</si>
  <si>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</si>
  <si>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</si>
  <si>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</si>
  <si>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</si>
  <si>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</si>
  <si>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</si>
  <si>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</si>
  <si>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</si>
  <si>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</si>
  <si>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</si>
  <si>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</si>
  <si>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</si>
  <si>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</si>
  <si>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</si>
  <si>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</si>
  <si>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</si>
  <si>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</si>
  <si>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</si>
  <si>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</si>
  <si>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</si>
  <si>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</si>
  <si>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</si>
  <si>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</si>
  <si>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</si>
  <si>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</si>
  <si>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</si>
  <si>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</si>
  <si>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</si>
  <si>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</si>
  <si>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</si>
  <si>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</si>
  <si>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</si>
  <si>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</si>
  <si>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</si>
  <si>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</si>
  <si>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</si>
  <si>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</si>
  <si>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</si>
  <si>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</si>
  <si>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</si>
  <si>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</si>
  <si>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</si>
  <si>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</si>
  <si>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</si>
  <si>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</si>
  <si>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</si>
  <si>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</si>
  <si>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</si>
  <si>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</si>
  <si>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</si>
  <si>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</si>
  <si>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</si>
  <si>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</si>
  <si>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</si>
  <si>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</si>
  <si>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</si>
  <si>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</si>
  <si>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</si>
  <si>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</si>
  <si>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</si>
  <si>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</si>
  <si>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</si>
  <si>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</si>
  <si>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</si>
  <si>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</si>
  <si>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</si>
  <si>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</si>
  <si>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</si>
  <si>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</si>
  <si>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</si>
  <si>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</si>
  <si>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</si>
  <si>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</si>
  <si>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</si>
  <si>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</si>
  <si>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</si>
  <si>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</si>
  <si>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</si>
  <si>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</si>
  <si>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</si>
  <si>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</si>
  <si>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</si>
  <si>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</si>
  <si>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</si>
  <si>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</si>
  <si>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</si>
  <si>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</si>
  <si>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</si>
  <si>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</si>
  <si>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</si>
  <si>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</si>
  <si>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</si>
  <si>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</si>
  <si>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</si>
  <si>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</si>
  <si>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</si>
  <si>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</si>
  <si>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</si>
  <si>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</si>
  <si>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</si>
  <si>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</si>
  <si>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</si>
  <si>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</si>
  <si>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</si>
  <si>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</si>
  <si>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</si>
  <si>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</si>
  <si>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</si>
  <si>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</si>
  <si>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</si>
  <si>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</si>
  <si>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</si>
  <si>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</si>
  <si>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</si>
  <si>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</si>
  <si>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</si>
  <si>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</si>
  <si>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</si>
  <si>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</si>
  <si>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</si>
  <si>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</si>
  <si>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</si>
  <si>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</si>
  <si>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</si>
  <si>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</si>
  <si>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</si>
  <si>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</si>
  <si>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</si>
  <si>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</si>
  <si>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</si>
  <si>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</si>
  <si>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</si>
  <si>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</si>
  <si>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</si>
  <si>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</si>
  <si>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</si>
  <si>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</si>
  <si>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</si>
  <si>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</si>
  <si>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</si>
  <si>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</si>
  <si>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</si>
  <si>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</si>
  <si>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</si>
  <si>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</si>
  <si>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</si>
  <si>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</si>
  <si>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</si>
  <si>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</si>
  <si>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</si>
  <si>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</si>
  <si>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</si>
  <si>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</si>
  <si>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</si>
  <si>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</si>
  <si>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</si>
  <si>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</si>
  <si>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</si>
  <si>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</si>
  <si>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</si>
  <si>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</si>
  <si>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</si>
  <si>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</si>
  <si>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</si>
  <si>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</si>
  <si>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</si>
  <si>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</si>
  <si>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</si>
  <si>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</si>
  <si>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</si>
  <si>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</si>
  <si>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</si>
  <si>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</si>
  <si>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</si>
  <si>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</si>
  <si>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</si>
  <si>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</si>
  <si>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</si>
  <si>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</si>
  <si>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</si>
  <si>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</si>
  <si>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</si>
  <si>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</si>
  <si>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</si>
  <si>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</si>
  <si>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</si>
  <si>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</si>
  <si>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</si>
  <si>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</si>
  <si>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</si>
  <si>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</si>
  <si>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</si>
  <si>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</si>
  <si>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</si>
  <si>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</si>
  <si>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</si>
  <si>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</si>
  <si>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</si>
  <si>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</si>
  <si>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</si>
  <si>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</si>
  <si>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</si>
  <si>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</si>
  <si>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</si>
  <si>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</si>
  <si>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</si>
  <si>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</si>
  <si>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</si>
  <si>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</si>
  <si>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</si>
  <si>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</si>
  <si>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</si>
  <si>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</si>
  <si>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</si>
  <si>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</si>
  <si>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</si>
  <si>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</si>
  <si>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</si>
  <si>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</si>
  <si>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</si>
  <si>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</si>
  <si>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</si>
  <si>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</si>
  <si>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</si>
  <si>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</si>
  <si>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</si>
  <si>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</si>
  <si>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</si>
  <si>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</si>
  <si>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</si>
  <si>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</si>
  <si>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</si>
  <si>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</si>
  <si>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</si>
  <si>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</si>
  <si>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</si>
  <si>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</si>
  <si>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</si>
  <si>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</si>
  <si>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</si>
  <si>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</si>
  <si>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</si>
  <si>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</si>
  <si>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</si>
  <si>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</si>
  <si>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</si>
  <si>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</si>
  <si>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</si>
  <si>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</si>
  <si>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</si>
  <si>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</si>
  <si>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</si>
  <si>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</si>
  <si>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</si>
  <si>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</si>
  <si>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</si>
  <si>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</si>
  <si>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</si>
  <si>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</si>
  <si>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</si>
  <si>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</si>
  <si>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</si>
  <si>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</si>
  <si>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</si>
  <si>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</si>
  <si>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</si>
  <si>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</si>
  <si>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</si>
  <si>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</si>
  <si>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</si>
  <si>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</si>
  <si>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</si>
  <si>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</si>
  <si>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</si>
  <si>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</si>
  <si>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</si>
  <si>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</si>
  <si>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</si>
  <si>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</si>
  <si>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</si>
  <si>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</si>
  <si>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</si>
  <si>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</si>
  <si>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</si>
  <si>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</si>
  <si>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</si>
  <si>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</si>
  <si>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</si>
  <si>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</si>
  <si>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</si>
  <si>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</si>
  <si>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</si>
  <si>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</si>
  <si>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</si>
  <si>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</si>
  <si>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</si>
  <si>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</si>
  <si>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</si>
  <si>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</si>
  <si>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</si>
  <si>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</si>
  <si>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</si>
  <si>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</si>
  <si>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</si>
  <si>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</si>
  <si>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</si>
  <si>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</si>
  <si>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</si>
  <si>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</si>
  <si>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</si>
  <si>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</si>
  <si>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</si>
  <si>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</si>
  <si>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</si>
  <si>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</si>
  <si>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</si>
  <si>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</si>
  <si>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</si>
  <si>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</si>
  <si>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</si>
  <si>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</si>
  <si>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</si>
  <si>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</si>
  <si>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</si>
  <si>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</si>
  <si>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</si>
  <si>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</si>
  <si>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</si>
  <si>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</si>
  <si>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</si>
  <si>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</si>
  <si>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</si>
  <si>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</si>
  <si>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</si>
  <si>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</si>
  <si>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</si>
  <si>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</si>
  <si>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</si>
  <si>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</si>
  <si>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</si>
  <si>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</si>
  <si>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</si>
  <si>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</si>
  <si>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</si>
  <si>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</si>
  <si>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</si>
  <si>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</si>
  <si>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</si>
  <si>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</si>
  <si>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</si>
  <si>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</si>
  <si>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</si>
  <si>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</si>
  <si>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</si>
  <si>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</si>
  <si>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</si>
  <si>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</si>
  <si>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</si>
  <si>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</si>
  <si>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</si>
  <si>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</si>
  <si>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</si>
  <si>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</si>
  <si>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</si>
  <si>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</si>
  <si>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</si>
  <si>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</si>
  <si>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</si>
  <si>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</si>
  <si>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</si>
  <si>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</si>
  <si>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</si>
  <si>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</si>
  <si>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</si>
  <si>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</si>
  <si>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</si>
  <si>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</si>
  <si>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</si>
  <si>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</si>
  <si>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</si>
  <si>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</si>
  <si>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</si>
  <si>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</si>
  <si>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</si>
  <si>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</si>
  <si>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</si>
  <si>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</si>
  <si>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</si>
  <si>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</si>
  <si>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</si>
  <si>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</si>
  <si>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</si>
  <si>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</si>
  <si>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</si>
  <si>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</si>
  <si>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</si>
  <si>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</si>
  <si>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</si>
  <si>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</si>
  <si>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</si>
  <si>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</si>
  <si>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</si>
  <si>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</si>
  <si>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</si>
  <si>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</si>
  <si>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</si>
  <si>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</si>
  <si>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</si>
  <si>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</si>
  <si>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</si>
  <si>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</si>
  <si>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</si>
  <si>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</si>
  <si>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</si>
  <si>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</si>
  <si>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</si>
  <si>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</si>
  <si>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</si>
  <si>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</si>
  <si>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</si>
  <si>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</si>
  <si>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</si>
  <si>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</si>
  <si>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</si>
  <si>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</si>
  <si>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</si>
  <si>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</si>
  <si>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</si>
  <si>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</si>
  <si>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</si>
  <si>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</si>
  <si>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</si>
  <si>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</si>
  <si>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</si>
  <si>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</si>
  <si>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</si>
  <si>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</si>
  <si>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</si>
  <si>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</si>
  <si>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</si>
  <si>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</si>
  <si>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</si>
  <si>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</si>
  <si>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</si>
  <si>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</si>
  <si>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</si>
  <si>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</si>
  <si>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</si>
  <si>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</si>
  <si>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</si>
  <si>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</si>
  <si>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</si>
  <si>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</si>
  <si>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</si>
  <si>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</si>
  <si>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</si>
  <si>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</si>
  <si>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</si>
  <si>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</si>
  <si>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</si>
  <si>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</si>
  <si>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</si>
  <si>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</si>
  <si>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</si>
  <si>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</si>
  <si>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</si>
  <si>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</si>
  <si>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</si>
  <si>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</si>
  <si>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</si>
  <si>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</si>
  <si>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</si>
  <si>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</si>
  <si>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</si>
  <si>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</si>
  <si>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</si>
  <si>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</si>
  <si>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</si>
  <si>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</si>
  <si>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</si>
  <si>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</si>
  <si>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</si>
  <si>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</si>
  <si>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</si>
  <si>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</si>
  <si>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</si>
  <si>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</si>
  <si>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</si>
  <si>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</si>
  <si>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</si>
  <si>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</si>
  <si>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</si>
  <si>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</si>
  <si>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</si>
  <si>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</si>
  <si>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</si>
  <si>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</si>
  <si>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</si>
  <si>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</si>
  <si>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</si>
  <si>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</si>
  <si>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</si>
  <si>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</si>
  <si>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</si>
  <si>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</si>
  <si>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</si>
  <si>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</si>
  <si>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</si>
  <si>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</si>
  <si>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</si>
  <si>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</si>
  <si>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</si>
  <si>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</si>
  <si>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</si>
  <si>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</si>
  <si>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</si>
  <si>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</si>
  <si>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</si>
  <si>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</si>
  <si>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</si>
  <si>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</si>
  <si>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</si>
  <si>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</si>
  <si>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</si>
  <si>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</si>
  <si>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</si>
  <si>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</si>
  <si>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</si>
  <si>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</si>
  <si>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</si>
  <si>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</si>
  <si>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</si>
  <si>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</si>
  <si>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</si>
  <si>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</si>
  <si>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</si>
  <si>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</si>
  <si>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</si>
  <si>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</si>
  <si>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</si>
  <si>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</si>
  <si>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</si>
  <si>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</si>
  <si>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</si>
  <si>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</si>
  <si>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</si>
  <si>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</si>
  <si>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</si>
  <si>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</si>
  <si>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</si>
  <si>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</si>
  <si>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</si>
  <si>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</si>
  <si>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</si>
  <si>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</si>
  <si>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</si>
  <si>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</si>
  <si>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</si>
  <si>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</si>
  <si>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</si>
  <si>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</si>
  <si>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</si>
  <si>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</si>
  <si>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</si>
  <si>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</si>
  <si>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</si>
  <si>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</si>
  <si>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</si>
  <si>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</si>
  <si>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</si>
  <si>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</si>
  <si>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</si>
  <si>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</si>
  <si>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</si>
  <si>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</si>
  <si>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</si>
  <si>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</si>
  <si>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</si>
  <si>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</si>
  <si>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</si>
  <si>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</si>
  <si>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</si>
  <si>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</si>
  <si>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</si>
  <si>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</si>
  <si>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</si>
  <si>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</si>
  <si>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</si>
  <si>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</si>
  <si>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</si>
  <si>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</si>
  <si>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</si>
  <si>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</si>
  <si>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</si>
  <si>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</si>
  <si>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</si>
  <si>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</si>
  <si>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</si>
  <si>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</si>
  <si>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</si>
  <si>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</si>
  <si>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</si>
  <si>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</si>
  <si>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</si>
  <si>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</si>
  <si>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</si>
  <si>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</si>
  <si>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</si>
  <si>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</si>
  <si>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</si>
  <si>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</si>
  <si>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</si>
  <si>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</si>
  <si>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</si>
  <si>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</si>
  <si>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</si>
  <si>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</si>
  <si>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</si>
  <si>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</si>
  <si>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</si>
  <si>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</si>
  <si>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</si>
  <si>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</si>
  <si>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</si>
  <si>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</si>
  <si>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</si>
  <si>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</si>
  <si>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</si>
  <si>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</si>
  <si>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</si>
  <si>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</si>
  <si>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</si>
  <si>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</si>
  <si>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</si>
  <si>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</si>
  <si>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</si>
  <si>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</si>
  <si>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</si>
  <si>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</si>
  <si>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</si>
  <si>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</si>
  <si>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</si>
  <si>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</si>
  <si>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</si>
  <si>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</si>
  <si>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</si>
  <si>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</si>
  <si>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</si>
  <si>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</si>
  <si>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</si>
  <si>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</si>
  <si>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</si>
  <si>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</si>
  <si>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</si>
  <si>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</si>
  <si>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</si>
  <si>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</si>
  <si>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</si>
  <si>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</si>
  <si>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</si>
  <si>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</si>
  <si>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</si>
  <si>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</si>
  <si>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</si>
  <si>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</si>
  <si>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</si>
  <si>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</si>
  <si>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</si>
  <si>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</si>
  <si>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</si>
  <si>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</si>
  <si>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</si>
  <si>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</si>
  <si>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</si>
  <si>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</si>
  <si>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</si>
  <si>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</si>
  <si>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</si>
  <si>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</si>
  <si>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</si>
  <si>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</si>
  <si>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</si>
  <si>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</si>
  <si>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</si>
  <si>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</si>
  <si>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</si>
  <si>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</si>
  <si>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</si>
  <si>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</si>
  <si>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</si>
  <si>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</si>
  <si>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</si>
  <si>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</si>
  <si>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</si>
  <si>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</si>
  <si>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</si>
  <si>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</si>
  <si>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</si>
  <si>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</si>
  <si>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</si>
  <si>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</si>
  <si>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</si>
  <si>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</si>
  <si>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</si>
  <si>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</si>
  <si>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</si>
  <si>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</si>
  <si>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</si>
  <si>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</si>
  <si>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</si>
  <si>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</si>
  <si>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</si>
  <si>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</si>
  <si>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</si>
  <si>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</si>
  <si>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</si>
  <si>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</si>
  <si>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</si>
  <si>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</si>
  <si>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</si>
  <si>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</si>
  <si>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</si>
  <si>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</si>
  <si>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</si>
  <si>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</si>
  <si>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</si>
  <si>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</si>
  <si>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</si>
  <si>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</si>
  <si>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</si>
  <si>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</si>
  <si>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</si>
  <si>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</si>
  <si>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</si>
  <si>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</si>
  <si>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</si>
  <si>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</si>
  <si>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</si>
  <si>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</si>
  <si>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</si>
  <si>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</si>
  <si>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</si>
  <si>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</si>
  <si>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</si>
  <si>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</si>
  <si>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</si>
  <si>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</si>
  <si>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</si>
  <si>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</si>
  <si>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</si>
  <si>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</si>
  <si>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</si>
  <si>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</si>
  <si>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</si>
  <si>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</si>
  <si>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</si>
  <si>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</si>
  <si>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</si>
  <si>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</si>
  <si>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</si>
  <si>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</si>
  <si>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</si>
  <si>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</si>
  <si>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</si>
  <si>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</si>
  <si>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</si>
  <si>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</si>
  <si>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</si>
  <si>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</si>
  <si>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</si>
  <si>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</si>
  <si>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</si>
  <si>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</si>
  <si>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</si>
  <si>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</si>
  <si>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</si>
  <si>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</si>
  <si>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</si>
  <si>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</si>
  <si>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</si>
  <si>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</si>
  <si>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</si>
  <si>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</si>
  <si>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</si>
  <si>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</si>
  <si>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</si>
  <si>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</si>
  <si>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</si>
  <si>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</si>
  <si>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</si>
  <si>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</si>
  <si>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</si>
  <si>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</si>
  <si>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</si>
  <si>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</si>
  <si>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</si>
  <si>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</si>
  <si>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</si>
  <si>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</si>
  <si>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</si>
  <si>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</si>
  <si>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</si>
  <si>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</si>
  <si>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</si>
  <si>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</si>
  <si>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</si>
  <si>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</si>
  <si>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</si>
  <si>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</si>
  <si>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</si>
  <si>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</si>
  <si>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</si>
  <si>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</si>
  <si>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</si>
  <si>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</si>
  <si>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</si>
  <si>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</si>
  <si>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</si>
  <si>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</si>
  <si>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</si>
  <si>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</si>
  <si>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</si>
  <si>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</si>
  <si>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</si>
  <si>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</si>
  <si>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</si>
  <si>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</si>
  <si>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</si>
  <si>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</si>
  <si>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</si>
  <si>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</si>
  <si>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</si>
  <si>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</si>
  <si>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</si>
  <si>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</si>
  <si>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</si>
  <si>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</si>
  <si>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</si>
  <si>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</si>
  <si>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</si>
  <si>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</si>
  <si>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</si>
  <si>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</si>
  <si>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</si>
  <si>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</si>
  <si>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</si>
  <si>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</si>
  <si>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</si>
  <si>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</si>
  <si>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</si>
  <si>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</si>
  <si>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</si>
  <si>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</si>
  <si>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</si>
  <si>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</si>
  <si>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</si>
  <si>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</si>
  <si>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</si>
  <si>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</si>
  <si>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</si>
  <si>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</si>
  <si>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</si>
  <si>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</si>
  <si>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</si>
  <si>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</si>
  <si>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</si>
  <si>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</si>
  <si>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</si>
  <si>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</si>
  <si>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</si>
  <si>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</si>
  <si>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</si>
  <si>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</si>
  <si>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</si>
  <si>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</si>
  <si>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</si>
  <si>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</si>
  <si>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</si>
  <si>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</si>
  <si>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</si>
  <si>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</si>
  <si>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</si>
  <si>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</si>
  <si>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</si>
  <si>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</si>
  <si>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</si>
  <si>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</si>
  <si>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</si>
  <si>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</si>
  <si>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</si>
  <si>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</si>
  <si>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</si>
  <si>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</si>
  <si>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</si>
  <si>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</si>
  <si>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</si>
  <si>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</si>
  <si>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</si>
  <si>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</si>
  <si>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</si>
  <si>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</si>
  <si>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</si>
  <si>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</si>
  <si>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</si>
  <si>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</si>
  <si>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</si>
  <si>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</si>
  <si>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</si>
  <si>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</si>
  <si>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</si>
  <si>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</si>
  <si>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</si>
  <si>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</si>
  <si>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</si>
  <si>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</si>
  <si>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</si>
  <si>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</si>
  <si>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</si>
  <si>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</si>
  <si>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</si>
  <si>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</si>
  <si>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</si>
  <si>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</si>
  <si>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</si>
  <si>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</si>
  <si>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</si>
  <si>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</si>
  <si>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</si>
  <si>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</si>
  <si>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</si>
  <si>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</si>
  <si>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</si>
  <si>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</si>
  <si>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</si>
  <si>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</si>
  <si>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</si>
  <si>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</si>
  <si>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</si>
  <si>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</si>
  <si>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</si>
  <si>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</si>
  <si>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</si>
  <si>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</si>
  <si>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</si>
  <si>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</si>
  <si>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</si>
  <si>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</si>
  <si>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</si>
  <si>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</si>
  <si>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</si>
  <si>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</si>
  <si>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</si>
  <si>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</si>
  <si>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</si>
  <si>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</si>
  <si>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</si>
  <si>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</si>
  <si>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</si>
  <si>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</si>
  <si>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</si>
  <si>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</si>
  <si>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</si>
  <si>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</si>
  <si>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</si>
  <si>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</si>
  <si>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</si>
  <si>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</si>
  <si>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</si>
  <si>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</si>
  <si>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</si>
  <si>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</si>
  <si>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</si>
  <si>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</si>
  <si>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</si>
  <si>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</si>
  <si>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</si>
  <si>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</si>
  <si>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</si>
  <si>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</si>
  <si>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</si>
  <si>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</si>
  <si>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</si>
  <si>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</si>
  <si>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</si>
  <si>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</si>
  <si>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</si>
  <si>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</si>
  <si>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</si>
  <si>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</si>
  <si>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</si>
  <si>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</si>
  <si>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</si>
  <si>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</si>
  <si>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</si>
  <si>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</si>
  <si>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</si>
  <si>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</si>
  <si>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</si>
  <si>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</si>
  <si>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</si>
  <si>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</si>
  <si>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</si>
  <si>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</si>
  <si>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</si>
  <si>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</si>
  <si>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</si>
  <si>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</si>
  <si>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</si>
  <si>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</si>
  <si>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</si>
  <si>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</si>
  <si>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</si>
  <si>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</si>
  <si>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</si>
  <si>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</si>
  <si>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</si>
  <si>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</si>
  <si>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</si>
  <si>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</si>
  <si>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</si>
  <si>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</si>
  <si>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</si>
  <si>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</si>
  <si>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</si>
  <si>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</si>
  <si>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</si>
  <si>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</si>
  <si>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</si>
  <si>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</si>
  <si>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</si>
  <si>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</si>
  <si>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</si>
  <si>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</si>
  <si>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</si>
  <si>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</si>
  <si>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</si>
  <si>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</si>
  <si>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</si>
  <si>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</si>
  <si>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</si>
  <si>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</si>
  <si>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</si>
  <si>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</si>
  <si>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</si>
  <si>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</si>
  <si>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</si>
  <si>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</si>
  <si>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</si>
  <si>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</si>
  <si>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</si>
  <si>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</si>
  <si>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</si>
  <si>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</si>
  <si>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</si>
  <si>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</si>
  <si>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</si>
  <si>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</si>
  <si>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</si>
  <si>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</si>
  <si>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</si>
  <si>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</si>
  <si>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</si>
  <si>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</si>
  <si>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</si>
  <si>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</si>
  <si>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</si>
  <si>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</si>
  <si>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</si>
  <si>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</si>
  <si>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</si>
  <si>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</si>
  <si>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</si>
  <si>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</si>
  <si>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</si>
  <si>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</si>
  <si>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</si>
  <si>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</si>
  <si>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</si>
  <si>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</si>
  <si>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</si>
  <si>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</si>
  <si>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</si>
  <si>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</si>
  <si>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</si>
  <si>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</si>
  <si>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</si>
  <si>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</si>
  <si>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</si>
  <si>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</si>
  <si>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</si>
  <si>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</si>
  <si>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</si>
  <si>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</si>
  <si>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</si>
  <si>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</si>
  <si>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</si>
  <si>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</si>
  <si>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</si>
  <si>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</si>
  <si>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</si>
  <si>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</si>
  <si>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</si>
  <si>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</si>
  <si>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</si>
  <si>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</si>
  <si>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</si>
  <si>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</si>
  <si>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</si>
  <si>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</si>
  <si>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</si>
  <si>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</si>
  <si>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</si>
  <si>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</si>
  <si>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</si>
  <si>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</si>
  <si>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</si>
  <si>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</si>
  <si>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</si>
  <si>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</si>
  <si>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</si>
  <si>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</si>
  <si>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</si>
  <si>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</si>
  <si>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</si>
  <si>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</si>
  <si>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</si>
  <si>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</si>
  <si>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</si>
  <si>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</si>
  <si>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</si>
  <si>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</si>
  <si>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</si>
  <si>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</si>
  <si>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</si>
  <si>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</si>
  <si>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</si>
  <si>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</si>
  <si>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</si>
  <si>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</si>
  <si>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</si>
  <si>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</si>
  <si>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</si>
  <si>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</si>
  <si>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</si>
  <si>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</si>
  <si>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</si>
  <si>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</si>
  <si>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</si>
  <si>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</si>
  <si>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</si>
  <si>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</si>
  <si>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</si>
  <si>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</si>
  <si>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</si>
  <si>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</si>
  <si>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</si>
  <si>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</si>
  <si>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</si>
  <si>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</si>
  <si>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</si>
  <si>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</si>
  <si>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</si>
  <si>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</si>
  <si>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</si>
  <si>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</si>
  <si>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</si>
  <si>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</si>
  <si>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</si>
  <si>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</si>
  <si>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</si>
  <si>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</si>
  <si>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</si>
  <si>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</si>
  <si>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</si>
  <si>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</si>
  <si>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</si>
  <si>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</si>
  <si>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</si>
  <si>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</si>
  <si>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</si>
  <si>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</si>
  <si>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</si>
  <si>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</si>
  <si>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</si>
  <si>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</si>
  <si>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</si>
  <si>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</si>
  <si>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</si>
  <si>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</si>
  <si>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</si>
  <si>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</si>
  <si>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</si>
  <si>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</si>
  <si>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</si>
  <si>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</si>
  <si>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</si>
  <si>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</si>
  <si>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</si>
  <si>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</si>
  <si>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</si>
  <si>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</si>
  <si>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</si>
  <si>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</si>
  <si>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</si>
  <si>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</si>
  <si>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</si>
  <si>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</si>
  <si>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</si>
  <si>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</si>
  <si>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</si>
  <si>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</si>
  <si>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</si>
  <si>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</si>
  <si>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</si>
  <si>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</si>
  <si>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</si>
  <si>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</si>
  <si>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</si>
  <si>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</si>
  <si>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</si>
  <si>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</si>
  <si>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</si>
  <si>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</si>
  <si>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</si>
  <si>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</si>
  <si>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</si>
  <si>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</si>
  <si>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</si>
  <si>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</si>
  <si>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</si>
  <si>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</si>
  <si>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</si>
  <si>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</si>
  <si>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</si>
  <si>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</si>
  <si>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</si>
  <si>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</si>
  <si>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</si>
  <si>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</si>
  <si>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</si>
  <si>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</si>
  <si>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</si>
  <si>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</si>
  <si>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</si>
  <si>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</si>
  <si>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</si>
  <si>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</si>
  <si>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</si>
  <si>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</si>
  <si>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</si>
  <si>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</si>
  <si>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</si>
  <si>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</si>
  <si>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</si>
  <si>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</si>
  <si>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</si>
  <si>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</si>
  <si>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</si>
  <si>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</si>
  <si>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</si>
  <si>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</si>
  <si>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</si>
  <si>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</si>
  <si>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</si>
  <si>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</si>
  <si>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</si>
  <si>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</si>
  <si>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</si>
  <si>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</si>
  <si>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</si>
  <si>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</si>
  <si>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</si>
  <si>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</si>
  <si>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</si>
  <si>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</si>
  <si>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</si>
  <si>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</si>
  <si>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</si>
  <si>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</si>
  <si>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</si>
  <si>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</si>
  <si>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</si>
  <si>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</si>
  <si>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</si>
  <si>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</si>
  <si>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</si>
  <si>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</si>
  <si>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</si>
  <si>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</si>
  <si>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</si>
  <si>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</si>
  <si>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</si>
  <si>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</si>
  <si>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</si>
  <si>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</si>
  <si>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</si>
  <si>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</si>
  <si>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</si>
  <si>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</si>
  <si>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</si>
  <si>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</si>
  <si>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</si>
  <si>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</si>
  <si>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</si>
  <si>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</si>
  <si>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</si>
  <si>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</si>
  <si>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</si>
  <si>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</si>
  <si>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</si>
  <si>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</si>
  <si>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</si>
  <si>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</si>
  <si>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</si>
  <si>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</si>
  <si>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</si>
  <si>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</si>
  <si>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</si>
  <si>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</si>
  <si>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</si>
  <si>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</si>
  <si>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</si>
  <si>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</si>
  <si>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</si>
  <si>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</si>
  <si>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</si>
  <si>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</si>
  <si>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</si>
  <si>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</si>
  <si>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</si>
  <si>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</si>
  <si>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</si>
  <si>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</si>
  <si>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</si>
  <si>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</si>
  <si>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</si>
  <si>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</si>
  <si>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</si>
  <si>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</si>
  <si>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</si>
  <si>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</si>
  <si>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</si>
  <si>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</si>
  <si>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</si>
  <si>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</si>
  <si>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</si>
  <si>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</si>
  <si>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</si>
  <si>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</si>
  <si>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</si>
  <si>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</si>
  <si>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</si>
  <si>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</si>
  <si>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</si>
  <si>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</si>
  <si>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</si>
  <si>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</si>
  <si>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</si>
  <si>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</si>
  <si>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</si>
  <si>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</si>
  <si>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</si>
  <si>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</si>
  <si>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</si>
  <si>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</si>
  <si>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</si>
  <si>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</si>
  <si>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</si>
  <si>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</si>
  <si>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</si>
  <si>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</si>
  <si>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</si>
  <si>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</si>
  <si>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</si>
  <si>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</si>
  <si>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</si>
  <si>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</si>
  <si>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</si>
  <si>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</si>
  <si>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</si>
  <si>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</si>
  <si>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</si>
  <si>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</si>
  <si>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</si>
  <si>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</si>
  <si>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</si>
  <si>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</si>
  <si>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</si>
  <si>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</si>
  <si>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</si>
  <si>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</si>
  <si>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</si>
  <si>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</si>
  <si>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</si>
  <si>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</si>
  <si>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</si>
  <si>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</si>
  <si>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</si>
  <si>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</si>
  <si>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</si>
  <si>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</si>
  <si>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</si>
  <si>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</si>
  <si>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</si>
  <si>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</si>
  <si>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</si>
  <si>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</si>
  <si>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</si>
  <si>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</si>
  <si>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</si>
  <si>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</si>
  <si>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</si>
  <si>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</si>
  <si>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</si>
  <si>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</si>
  <si>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</si>
  <si>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</si>
  <si>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</si>
  <si>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</si>
  <si>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</si>
  <si>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</si>
  <si>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</si>
  <si>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</si>
  <si>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</si>
  <si>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</si>
  <si>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</si>
  <si>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</si>
  <si>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</si>
  <si>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</si>
  <si>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</si>
  <si>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</si>
  <si>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</si>
  <si>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</si>
  <si>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</si>
  <si>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</si>
  <si>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</si>
  <si>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</si>
  <si>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</si>
  <si>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</si>
  <si>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</si>
  <si>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</si>
  <si>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</si>
  <si>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</si>
  <si>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</si>
  <si>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</si>
  <si>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</si>
  <si>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</si>
  <si>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</si>
  <si>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</si>
  <si>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</si>
  <si>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</si>
  <si>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</si>
  <si>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</si>
  <si>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</si>
  <si>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</si>
  <si>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</si>
  <si>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</si>
  <si>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</si>
  <si>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</si>
  <si>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</si>
  <si>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</si>
  <si>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</si>
  <si>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</si>
  <si>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</si>
  <si>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</si>
  <si>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</si>
  <si>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</si>
  <si>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</si>
  <si>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</si>
  <si>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</si>
  <si>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</si>
  <si>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</si>
  <si>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</si>
  <si>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</si>
  <si>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</si>
  <si>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</si>
  <si>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</si>
  <si>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</si>
  <si>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</si>
  <si>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</si>
  <si>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</si>
  <si>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</si>
  <si>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</si>
  <si>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</si>
  <si>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</si>
  <si>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</si>
  <si>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</si>
  <si>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</si>
  <si>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</si>
  <si>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</si>
  <si>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</si>
  <si>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</si>
  <si>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</si>
  <si>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</si>
  <si>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</si>
  <si>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</si>
  <si>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</si>
  <si>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</si>
  <si>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</si>
  <si>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</si>
  <si>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</si>
  <si>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</si>
  <si>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</si>
  <si>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</si>
  <si>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</si>
  <si>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</si>
  <si>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</si>
  <si>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</si>
  <si>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</si>
  <si>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</si>
  <si>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</si>
  <si>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</si>
  <si>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</si>
  <si>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</si>
  <si>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</si>
  <si>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</si>
  <si>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</si>
  <si>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</si>
  <si>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</si>
  <si>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</si>
  <si>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</si>
  <si>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</si>
  <si>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</si>
  <si>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</si>
  <si>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</si>
  <si>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</si>
  <si>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</si>
  <si>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</si>
  <si>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</si>
  <si>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</si>
  <si>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</si>
  <si>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</si>
  <si>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</si>
  <si>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</si>
  <si>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</si>
  <si>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</si>
  <si>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</si>
  <si>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</si>
  <si>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</si>
  <si>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</si>
  <si>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</si>
  <si>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</si>
  <si>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</si>
  <si>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</si>
  <si>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</si>
  <si>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</si>
  <si>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</si>
  <si>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</si>
  <si>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</si>
  <si>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</si>
  <si>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</si>
  <si>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</si>
  <si>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</si>
  <si>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</si>
  <si>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</si>
  <si>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</si>
  <si>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</si>
  <si>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</si>
  <si>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</si>
  <si>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</si>
  <si>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</si>
  <si>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</si>
  <si>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</si>
  <si>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</si>
  <si>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</si>
  <si>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</si>
  <si>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</si>
  <si>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</si>
  <si>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</si>
  <si>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</si>
  <si>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</si>
  <si>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</si>
  <si>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</si>
  <si>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</si>
  <si>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</si>
  <si>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</si>
  <si>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</si>
  <si>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</si>
  <si>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</si>
  <si>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</si>
  <si>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</si>
  <si>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</si>
  <si>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</si>
  <si>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</si>
  <si>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</si>
  <si>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</si>
  <si>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</si>
  <si>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</si>
  <si>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</si>
  <si>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</si>
  <si>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</si>
  <si>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</si>
  <si>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</si>
  <si>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</si>
  <si>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</si>
  <si>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</si>
  <si>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</si>
  <si>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</si>
  <si>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</si>
  <si>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</si>
  <si>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</si>
  <si>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</si>
  <si>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</si>
  <si>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</si>
  <si>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</si>
  <si>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</si>
  <si>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</si>
  <si>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</si>
  <si>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</si>
  <si>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</si>
  <si>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</si>
  <si>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</si>
  <si>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</si>
  <si>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</si>
  <si>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</si>
  <si>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</si>
  <si>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</si>
  <si>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</si>
  <si>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</si>
  <si>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</si>
  <si>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</si>
  <si>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</si>
  <si>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</si>
  <si>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</si>
  <si>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</si>
  <si>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</si>
  <si>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</si>
  <si>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</si>
  <si>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</si>
  <si>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</si>
  <si>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</si>
  <si>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</si>
  <si>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</si>
  <si>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</si>
  <si>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</si>
  <si>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</si>
  <si>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</si>
  <si>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</si>
  <si>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</si>
  <si>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</si>
  <si>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</si>
  <si>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</si>
  <si>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</si>
  <si>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</si>
  <si>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</si>
  <si>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</si>
  <si>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</si>
  <si>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</si>
  <si>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</si>
  <si>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</si>
  <si>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</si>
  <si>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</si>
  <si>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</si>
  <si>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</si>
  <si>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</si>
  <si>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</si>
  <si>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</si>
  <si>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</si>
  <si>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</si>
  <si>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</si>
  <si>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</si>
  <si>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</si>
  <si>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</si>
  <si>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</si>
  <si>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</si>
  <si>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</si>
  <si>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</si>
  <si>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</si>
  <si>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</si>
  <si>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</si>
  <si>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</si>
  <si>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</si>
  <si>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</si>
  <si>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</si>
  <si>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</si>
  <si>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</si>
  <si>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</si>
  <si>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</si>
  <si>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</si>
  <si>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</si>
  <si>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</si>
  <si>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</si>
  <si>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</si>
  <si>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</si>
  <si>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</si>
  <si>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</si>
  <si>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</si>
  <si>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</si>
  <si>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</si>
  <si>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</si>
  <si>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</si>
  <si>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</si>
  <si>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</si>
  <si>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</si>
  <si>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</si>
  <si>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</si>
  <si>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</si>
  <si>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</si>
  <si>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</si>
  <si>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</si>
  <si>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</si>
  <si>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</si>
  <si>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</si>
  <si>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</si>
  <si>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</si>
  <si>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</si>
  <si>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</si>
  <si>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</si>
  <si>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</si>
  <si>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</si>
  <si>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</si>
  <si>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</si>
  <si>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</si>
  <si>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</si>
  <si>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</si>
  <si>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</si>
  <si>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</si>
  <si>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</si>
  <si>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</si>
  <si>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</si>
  <si>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</si>
  <si>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</si>
  <si>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</si>
  <si>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</si>
  <si>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</si>
  <si>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</si>
  <si>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</si>
  <si>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</si>
  <si>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</si>
  <si>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</si>
  <si>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</si>
  <si>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</si>
  <si>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</si>
  <si>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</si>
  <si>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</si>
  <si>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</si>
  <si>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</si>
  <si>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</si>
  <si>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</si>
  <si>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</si>
  <si>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</si>
  <si>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</si>
  <si>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</si>
  <si>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</si>
  <si>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</si>
  <si>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</si>
  <si>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</si>
  <si>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</si>
  <si>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</si>
  <si>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</si>
  <si>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</si>
  <si>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</si>
  <si>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</si>
  <si>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</si>
  <si>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</si>
  <si>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</si>
  <si>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</si>
  <si>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</si>
  <si>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</si>
  <si>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</si>
  <si>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</si>
  <si>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</si>
  <si>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</si>
  <si>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</si>
  <si>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</si>
  <si>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</si>
  <si>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</si>
  <si>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</si>
  <si>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</si>
  <si>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</si>
  <si>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</si>
  <si>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</si>
  <si>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</si>
  <si>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</si>
  <si>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</si>
  <si>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</si>
  <si>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</si>
  <si>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</si>
  <si>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</si>
  <si>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</si>
  <si>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</si>
  <si>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</si>
  <si>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</si>
  <si>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</si>
  <si>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</si>
  <si>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</si>
  <si>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</si>
  <si>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</si>
  <si>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</si>
  <si>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</si>
  <si>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</si>
  <si>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</si>
  <si>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</si>
  <si>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</si>
  <si>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</si>
  <si>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</si>
  <si>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</si>
  <si>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</si>
  <si>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</si>
  <si>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</si>
  <si>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</si>
  <si>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</si>
  <si>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</si>
  <si>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</si>
  <si>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</si>
  <si>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</si>
  <si>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</si>
  <si>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</si>
  <si>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</si>
  <si>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</si>
  <si>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</si>
  <si>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</si>
  <si>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</si>
  <si>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</si>
  <si>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</si>
  <si>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</si>
  <si>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</si>
  <si>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</si>
  <si>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</si>
  <si>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</si>
  <si>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</si>
  <si>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</si>
  <si>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</si>
  <si>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</si>
  <si>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</si>
  <si>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</si>
  <si>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</si>
  <si>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</si>
  <si>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</si>
  <si>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</si>
  <si>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</si>
  <si>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</si>
  <si>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</si>
  <si>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</si>
  <si>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</si>
  <si>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</si>
  <si>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</si>
  <si>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</si>
  <si>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</si>
  <si>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</si>
  <si>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</si>
  <si>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</si>
  <si>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</si>
  <si>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</si>
  <si>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</si>
  <si>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</si>
  <si>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</si>
  <si>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</si>
  <si>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</si>
  <si>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</si>
  <si>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</si>
  <si>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</si>
  <si>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</si>
  <si>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</si>
  <si>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</si>
  <si>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</si>
  <si>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</si>
  <si>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</si>
  <si>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</si>
  <si>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</si>
  <si>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</si>
  <si>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</si>
  <si>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</si>
  <si>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</si>
  <si>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</si>
  <si>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</si>
  <si>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</si>
  <si>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</si>
  <si>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</si>
  <si>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</si>
  <si>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</si>
  <si>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</si>
  <si>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</si>
  <si>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</si>
  <si>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</si>
  <si>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</si>
  <si>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</si>
  <si>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</si>
  <si>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</si>
  <si>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</si>
  <si>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</si>
  <si>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</si>
  <si>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</si>
  <si>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</si>
  <si>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</si>
  <si>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</si>
  <si>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</si>
  <si>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</si>
  <si>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</si>
  <si>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</si>
  <si>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</si>
  <si>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</si>
  <si>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</si>
  <si>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</si>
  <si>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</si>
  <si>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</si>
  <si>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</si>
  <si>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</si>
  <si>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</si>
  <si>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</si>
  <si>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</si>
  <si>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</si>
  <si>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</si>
  <si>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</si>
  <si>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</si>
  <si>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</si>
  <si>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</si>
  <si>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</si>
  <si>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</si>
  <si>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</si>
  <si>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</si>
  <si>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</si>
  <si>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</si>
  <si>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</si>
  <si>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</si>
  <si>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</si>
  <si>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</si>
  <si>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</si>
  <si>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</si>
  <si>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</si>
  <si>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</si>
  <si>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</si>
  <si>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</si>
  <si>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</si>
  <si>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</si>
  <si>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</si>
  <si>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</si>
  <si>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</si>
  <si>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</si>
  <si>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</si>
  <si>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</si>
  <si>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</si>
  <si>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</si>
  <si>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</si>
  <si>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</si>
  <si>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</si>
  <si>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</si>
  <si>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</si>
  <si>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</si>
  <si>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</si>
  <si>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</si>
  <si>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</si>
  <si>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</si>
  <si>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</si>
  <si>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</si>
  <si>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</si>
  <si>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</si>
  <si>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</si>
  <si>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</si>
  <si>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</si>
  <si>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</si>
  <si>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</si>
  <si>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</si>
  <si>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</si>
  <si>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</si>
  <si>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</si>
  <si>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</si>
  <si>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</si>
  <si>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</si>
  <si>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</si>
  <si>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</si>
  <si>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</si>
  <si>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</si>
  <si>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</si>
  <si>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</si>
  <si>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</si>
  <si>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</si>
  <si>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</si>
  <si>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</si>
  <si>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</si>
  <si>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</si>
  <si>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</si>
  <si>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</si>
  <si>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</si>
  <si>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</si>
  <si>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</si>
  <si>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</si>
  <si>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</si>
  <si>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</si>
  <si>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</si>
  <si>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</si>
  <si>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</si>
  <si>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</si>
  <si>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</si>
  <si>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</si>
  <si>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</si>
  <si>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</si>
  <si>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</si>
  <si>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</si>
  <si>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</si>
  <si>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</si>
  <si>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</si>
  <si>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</si>
  <si>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</si>
  <si>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</si>
  <si>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</si>
  <si>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</si>
  <si>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</si>
  <si>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</si>
  <si>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</si>
  <si>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</si>
  <si>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</si>
  <si>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</si>
  <si>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</si>
  <si>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</si>
  <si>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</si>
  <si>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</si>
  <si>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</si>
  <si>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</si>
  <si>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</si>
  <si>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</si>
  <si>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</si>
  <si>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</si>
  <si>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</si>
  <si>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</si>
  <si>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</si>
  <si>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</si>
  <si>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</si>
  <si>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</si>
  <si>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</si>
  <si>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</si>
  <si>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</si>
  <si>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</si>
  <si>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</si>
  <si>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</si>
  <si>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</si>
  <si>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</si>
  <si>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</si>
  <si>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</si>
  <si>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</si>
  <si>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</si>
  <si>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</si>
  <si>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</si>
  <si>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</si>
  <si>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</si>
  <si>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</si>
  <si>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</si>
  <si>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</si>
  <si>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</si>
  <si>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</si>
  <si>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</si>
  <si>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</si>
  <si>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</si>
  <si>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</si>
  <si>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</si>
  <si>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</si>
  <si>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</si>
  <si>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</si>
  <si>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</si>
  <si>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</si>
  <si>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</si>
  <si>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</si>
  <si>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</si>
  <si>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</si>
  <si>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</si>
  <si>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</si>
  <si>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</si>
  <si>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</si>
  <si>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</si>
  <si>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</si>
  <si>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</si>
  <si>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</si>
  <si>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</si>
  <si>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</si>
  <si>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</si>
  <si>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</si>
  <si>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</si>
  <si>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</si>
  <si>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</si>
  <si>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</si>
  <si>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</si>
  <si>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</si>
  <si>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</si>
  <si>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</si>
  <si>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</si>
  <si>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</si>
  <si>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</si>
  <si>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</si>
  <si>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</si>
  <si>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</si>
  <si>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</si>
  <si>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</si>
  <si>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</si>
  <si>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</si>
  <si>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</si>
  <si>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</si>
  <si>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</si>
  <si>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</si>
  <si>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</si>
  <si>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</si>
  <si>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</si>
  <si>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</si>
  <si>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</si>
  <si>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</si>
  <si>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</si>
  <si>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</si>
  <si>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</si>
  <si>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</si>
  <si>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</si>
  <si>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</si>
  <si>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</si>
  <si>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</si>
  <si>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</si>
  <si>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</si>
  <si>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</si>
  <si>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</si>
  <si>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</si>
  <si>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</si>
  <si>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</si>
  <si>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</si>
  <si>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</si>
  <si>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</si>
  <si>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</si>
  <si>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</si>
  <si>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</si>
  <si>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</si>
  <si>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</si>
  <si>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</si>
  <si>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</si>
  <si>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</si>
  <si>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</si>
  <si>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</si>
  <si>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</si>
  <si>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</si>
  <si>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</si>
  <si>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</si>
  <si>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</si>
  <si>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</si>
  <si>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</si>
  <si>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</si>
  <si>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</si>
  <si>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</si>
  <si>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</si>
  <si>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</si>
  <si>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</si>
  <si>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</si>
  <si>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</si>
  <si>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</si>
  <si>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</si>
  <si>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</si>
  <si>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</si>
  <si>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</si>
  <si>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</si>
  <si>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</si>
  <si>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</si>
  <si>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</si>
  <si>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</si>
  <si>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</si>
  <si>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</si>
  <si>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</si>
  <si>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</si>
  <si>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</si>
  <si>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</si>
  <si>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</si>
  <si>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</si>
  <si>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</si>
  <si>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</si>
  <si>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</si>
  <si>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</si>
  <si>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</si>
  <si>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</si>
  <si>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</si>
  <si>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</si>
  <si>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</si>
  <si>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</si>
  <si>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</si>
  <si>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</si>
  <si>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</si>
  <si>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</si>
  <si>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</si>
  <si>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</si>
  <si>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</si>
  <si>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</si>
  <si>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</si>
  <si>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</si>
  <si>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</si>
  <si>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</si>
  <si>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</si>
  <si>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</si>
  <si>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</si>
  <si>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</si>
  <si>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</si>
  <si>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</si>
  <si>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</si>
  <si>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</si>
  <si>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</si>
  <si>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</si>
  <si>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</si>
  <si>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</si>
  <si>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</si>
  <si>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</si>
  <si>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</si>
  <si>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</si>
  <si>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</si>
  <si>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</si>
  <si>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</si>
  <si>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</si>
  <si>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</si>
  <si>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</si>
  <si>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</si>
  <si>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</si>
  <si>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</si>
  <si>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</si>
  <si>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</si>
  <si>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</si>
  <si>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</si>
  <si>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</si>
  <si>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</si>
  <si>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</si>
  <si>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</si>
  <si>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</si>
  <si>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</si>
  <si>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</si>
  <si>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</si>
  <si>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</si>
  <si>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</si>
  <si>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</si>
  <si>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</si>
  <si>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</si>
  <si>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</si>
  <si>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</si>
  <si>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</si>
  <si>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</si>
  <si>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</si>
  <si>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</si>
  <si>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</si>
  <si>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</si>
  <si>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</si>
  <si>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</si>
  <si>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</si>
  <si>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</si>
  <si>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</si>
  <si>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</si>
  <si>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</si>
  <si>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</si>
  <si>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</si>
  <si>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</si>
  <si>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</si>
  <si>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</si>
  <si>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</si>
  <si>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</si>
  <si>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</si>
  <si>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</si>
  <si>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</si>
  <si>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</si>
  <si>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</si>
  <si>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</si>
  <si>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</si>
  <si>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</si>
  <si>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</si>
  <si>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</si>
  <si>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</si>
  <si>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</si>
  <si>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</si>
  <si>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</si>
  <si>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</si>
  <si>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</si>
  <si>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</si>
  <si>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</si>
  <si>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</si>
  <si>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</si>
  <si>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</si>
  <si>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</si>
  <si>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</si>
  <si>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</si>
  <si>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</si>
  <si>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</si>
  <si>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</si>
  <si>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</si>
  <si>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</si>
  <si>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</si>
  <si>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</si>
  <si>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</si>
  <si>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</si>
  <si>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</si>
  <si>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</si>
  <si>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</si>
  <si>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</si>
  <si>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</si>
  <si>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</si>
  <si>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</si>
  <si>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</si>
  <si>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</si>
  <si>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</si>
  <si>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</si>
  <si>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</si>
  <si>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</si>
  <si>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</si>
  <si>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</si>
  <si>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</si>
  <si>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</si>
  <si>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</si>
  <si>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</si>
  <si>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</si>
  <si>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</si>
  <si>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</si>
  <si>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</si>
  <si>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</si>
  <si>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</si>
  <si>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</si>
  <si>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</si>
  <si>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</si>
  <si>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</si>
  <si>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</si>
  <si>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</si>
  <si>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</si>
  <si>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</si>
  <si>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</si>
  <si>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</si>
  <si>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</si>
  <si>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</si>
  <si>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</si>
  <si>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</si>
  <si>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</si>
  <si>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</si>
  <si>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</si>
  <si>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</si>
  <si>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</si>
  <si>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</si>
  <si>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</si>
  <si>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</si>
  <si>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</si>
  <si>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</si>
  <si>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</si>
  <si>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</si>
  <si>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</si>
  <si>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</si>
  <si>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</si>
  <si>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</si>
  <si>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</si>
  <si>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</si>
  <si>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</si>
  <si>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</si>
  <si>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</si>
  <si>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</si>
  <si>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</si>
  <si>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</si>
  <si>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</si>
  <si>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</si>
  <si>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</si>
  <si>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</si>
  <si>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</si>
  <si>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</si>
  <si>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</si>
  <si>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</si>
  <si>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</si>
  <si>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</si>
  <si>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</si>
  <si>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</si>
  <si>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</si>
  <si>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</si>
  <si>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</si>
  <si>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</si>
  <si>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</si>
  <si>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</si>
  <si>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</si>
  <si>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</si>
  <si>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</si>
  <si>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</si>
  <si>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</si>
  <si>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</si>
  <si>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</si>
  <si>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</si>
  <si>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</si>
  <si>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</si>
  <si>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</si>
  <si>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</si>
  <si>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</si>
  <si>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</si>
  <si>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</si>
  <si>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</si>
  <si>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</si>
  <si>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</si>
  <si>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</si>
  <si>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</si>
  <si>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</si>
  <si>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</si>
  <si>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</si>
  <si>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</si>
  <si>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</si>
  <si>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</si>
  <si>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</si>
  <si>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</si>
  <si>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</si>
  <si>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</si>
  <si>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</si>
  <si>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</si>
  <si>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</si>
  <si>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</si>
  <si>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</si>
  <si>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</si>
  <si>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</si>
  <si>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</si>
  <si>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</si>
  <si>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</si>
  <si>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</si>
  <si>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</si>
  <si>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</si>
  <si>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</si>
  <si>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</si>
  <si>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</si>
  <si>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</si>
  <si>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</si>
  <si>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</si>
  <si>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</si>
  <si>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</si>
  <si>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</si>
  <si>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</si>
  <si>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</si>
  <si>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</si>
  <si>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</si>
  <si>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</si>
  <si>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</si>
  <si>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</si>
  <si>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</si>
  <si>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</si>
  <si>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</si>
  <si>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</si>
  <si>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</si>
  <si>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</si>
  <si>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</si>
  <si>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</si>
  <si>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</si>
  <si>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</si>
  <si>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</si>
  <si>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</si>
  <si>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</si>
  <si>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</si>
  <si>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</si>
  <si>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</si>
  <si>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</si>
  <si>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</si>
  <si>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</si>
  <si>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</si>
  <si>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</si>
  <si>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</si>
  <si>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</si>
  <si>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</si>
  <si>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</si>
  <si>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</si>
  <si>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</si>
  <si>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</si>
  <si>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</si>
  <si>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</si>
  <si>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</si>
  <si>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</si>
  <si>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</si>
  <si>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</si>
  <si>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</si>
  <si>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</si>
  <si>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</si>
  <si>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</si>
  <si>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</si>
  <si>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</si>
  <si>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</si>
  <si>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</si>
  <si>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</si>
  <si>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</si>
  <si>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</si>
  <si>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</si>
  <si>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</si>
  <si>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</si>
  <si>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</si>
  <si>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</si>
  <si>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</si>
  <si>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</si>
  <si>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</si>
  <si>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</si>
  <si>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</si>
  <si>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</si>
  <si>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</si>
  <si>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</si>
  <si>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</si>
  <si>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</si>
  <si>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</si>
  <si>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</si>
  <si>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</si>
  <si>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</si>
  <si>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</si>
  <si>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</si>
  <si>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</si>
  <si>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</si>
  <si>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</si>
  <si>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</si>
  <si>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</si>
  <si>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</si>
  <si>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</si>
  <si>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</si>
  <si>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</si>
  <si>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</si>
  <si>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</si>
  <si>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</si>
  <si>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</si>
  <si>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</si>
  <si>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</si>
  <si>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</si>
  <si>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</si>
  <si>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</si>
  <si>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</si>
  <si>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</si>
  <si>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</si>
  <si>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</si>
  <si>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</si>
  <si>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</si>
  <si>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</si>
  <si>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</si>
  <si>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</si>
  <si>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</si>
  <si>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</si>
  <si>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</si>
  <si>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</si>
  <si>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</si>
  <si>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</si>
  <si>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</si>
  <si>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</si>
  <si>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</si>
  <si>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</si>
  <si>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</si>
  <si>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</si>
  <si>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</si>
  <si>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</si>
  <si>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</si>
  <si>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</si>
  <si>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</si>
  <si>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</si>
  <si>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</si>
  <si>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</si>
  <si>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</si>
  <si>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</si>
  <si>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</si>
  <si>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</si>
  <si>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</si>
  <si>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</si>
  <si>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</si>
  <si>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</si>
  <si>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</si>
  <si>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</si>
  <si>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</si>
  <si>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</si>
  <si>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</si>
  <si>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</si>
  <si>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</si>
  <si>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</si>
  <si>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</si>
  <si>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</si>
  <si>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</si>
  <si>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</si>
  <si>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</si>
  <si>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</si>
  <si>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</si>
  <si>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</si>
  <si>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</si>
  <si>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</si>
  <si>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</si>
  <si>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</si>
  <si>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</si>
  <si>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</si>
  <si>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</si>
  <si>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</si>
  <si>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</si>
  <si>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</si>
  <si>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</si>
  <si>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</si>
  <si>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</si>
  <si>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</si>
  <si>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</si>
  <si>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</si>
  <si>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</si>
  <si>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</si>
  <si>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</si>
  <si>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</si>
  <si>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</si>
  <si>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</si>
  <si>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</si>
  <si>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</si>
  <si>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</si>
  <si>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</si>
  <si>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</si>
  <si>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</si>
  <si>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</si>
  <si>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</si>
  <si>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</si>
  <si>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</si>
  <si>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</si>
  <si>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</si>
  <si>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</si>
  <si>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</si>
  <si>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</si>
  <si>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</si>
  <si>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</si>
  <si>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</si>
  <si>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</si>
  <si>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</si>
  <si>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</si>
  <si>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</si>
  <si>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</si>
  <si>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</si>
  <si>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</si>
  <si>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</si>
  <si>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</si>
  <si>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</si>
  <si>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</si>
  <si>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</si>
  <si>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</si>
  <si>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</si>
  <si>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</si>
  <si>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</si>
  <si>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</si>
  <si>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</si>
  <si>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</si>
  <si>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</si>
  <si>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</si>
  <si>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</si>
  <si>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</si>
  <si>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</si>
  <si>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</si>
  <si>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</si>
  <si>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</si>
  <si>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</si>
  <si>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</si>
  <si>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</si>
  <si>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</si>
  <si>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</si>
  <si>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</si>
  <si>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</si>
  <si>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</si>
  <si>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</si>
  <si>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</si>
  <si>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</si>
  <si>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</si>
  <si>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</si>
  <si>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</si>
  <si>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</si>
  <si>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</si>
  <si>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</si>
  <si>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</si>
  <si>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</si>
  <si>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</si>
  <si>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</si>
  <si>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</si>
  <si>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</si>
  <si>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</si>
  <si>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</si>
  <si>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</si>
  <si>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</si>
  <si>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</si>
  <si>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</si>
  <si>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</si>
  <si>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</si>
  <si>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</si>
  <si>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</si>
  <si>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</si>
  <si>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</si>
  <si>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</si>
  <si>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</si>
  <si>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</si>
  <si>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</si>
  <si>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</si>
  <si>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</si>
  <si>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</si>
  <si>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</si>
  <si>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</si>
  <si>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</si>
  <si>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</si>
  <si>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</si>
  <si>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</si>
  <si>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</si>
  <si>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</si>
  <si>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</si>
  <si>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</si>
  <si>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</si>
  <si>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</si>
  <si>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</si>
  <si>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</si>
  <si>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</si>
  <si>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</si>
  <si>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</si>
  <si>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</si>
  <si>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</si>
  <si>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</si>
  <si>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</si>
  <si>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</si>
  <si>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</si>
  <si>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</si>
  <si>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</si>
  <si>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</si>
  <si>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</si>
  <si>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</si>
  <si>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</si>
  <si>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</si>
  <si>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</si>
  <si>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</si>
  <si>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</si>
  <si>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</si>
  <si>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</si>
  <si>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</si>
  <si>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</si>
  <si>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</si>
  <si>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</si>
  <si>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</si>
  <si>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</si>
  <si>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</si>
  <si>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</si>
  <si>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</si>
  <si>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</si>
  <si>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</si>
  <si>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</si>
  <si>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</si>
  <si>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</si>
  <si>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</si>
  <si>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</si>
  <si>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</si>
  <si>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</si>
  <si>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</si>
  <si>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</si>
  <si>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</si>
  <si>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</si>
  <si>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</si>
  <si>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</si>
  <si>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</si>
  <si>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</si>
  <si>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</si>
  <si>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</si>
  <si>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</si>
  <si>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</si>
  <si>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</si>
  <si>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</si>
  <si>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</si>
  <si>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</si>
  <si>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</si>
  <si>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</si>
  <si>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</si>
  <si>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</si>
  <si>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</si>
  <si>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</si>
  <si>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</si>
  <si>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</si>
  <si>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</si>
  <si>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</si>
  <si>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</si>
  <si>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</si>
  <si>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</si>
  <si>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</si>
  <si>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</si>
  <si>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</si>
  <si>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</si>
  <si>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</si>
  <si>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</si>
  <si>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</si>
  <si>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</si>
  <si>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</si>
  <si>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</si>
  <si>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</si>
  <si>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</si>
  <si>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</si>
  <si>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</si>
  <si>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</si>
  <si>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</si>
  <si>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</si>
  <si>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</si>
  <si>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</si>
  <si>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</si>
  <si>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</si>
  <si>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</si>
  <si>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</si>
  <si>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</si>
  <si>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</si>
  <si>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</si>
  <si>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</si>
  <si>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</si>
  <si>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</si>
  <si>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</si>
  <si>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</si>
  <si>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</si>
  <si>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</si>
  <si>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</si>
  <si>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</si>
  <si>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</si>
  <si>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</si>
  <si>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</si>
  <si>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</si>
  <si>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</si>
  <si>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</si>
  <si>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</si>
  <si>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</si>
  <si>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</si>
  <si>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</si>
  <si>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</si>
  <si>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</si>
  <si>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</si>
  <si>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</si>
  <si>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</si>
  <si>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</si>
  <si>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</si>
  <si>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</si>
  <si>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</si>
  <si>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</si>
  <si>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</si>
  <si>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</si>
  <si>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</si>
  <si>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</si>
  <si>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</si>
  <si>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</si>
  <si>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</si>
  <si>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</si>
  <si>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</si>
  <si>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</si>
  <si>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</si>
  <si>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</si>
  <si>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</si>
  <si>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</si>
  <si>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</si>
  <si>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</si>
  <si>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</si>
  <si>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</si>
  <si>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</si>
  <si>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</si>
  <si>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</si>
  <si>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</si>
  <si>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</si>
  <si>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</si>
  <si>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</si>
  <si>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</si>
  <si>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</si>
  <si>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</si>
  <si>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</si>
  <si>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</si>
  <si>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</si>
  <si>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</si>
  <si>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</si>
  <si>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</si>
  <si>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</si>
  <si>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</si>
  <si>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</si>
  <si>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</si>
  <si>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</si>
  <si>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</si>
  <si>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</si>
  <si>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</si>
  <si>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</si>
  <si>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</si>
  <si>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</si>
  <si>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</si>
  <si>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</si>
  <si>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</si>
  <si>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</si>
  <si>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</si>
  <si>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</si>
  <si>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</si>
  <si>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</si>
  <si>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</si>
  <si>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</si>
  <si>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</si>
  <si>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</si>
  <si>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</si>
  <si>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</si>
  <si>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</si>
  <si>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</si>
  <si>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</si>
  <si>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</si>
  <si>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</si>
  <si>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</si>
  <si>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</si>
  <si>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</si>
  <si>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</si>
  <si>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</si>
  <si>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</si>
  <si>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</si>
  <si>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</si>
  <si>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</si>
  <si>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</si>
  <si>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</si>
  <si>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</si>
  <si>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</si>
  <si>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</si>
  <si>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</si>
  <si>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</si>
  <si>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</si>
  <si>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</si>
  <si>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</si>
  <si>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</si>
  <si>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</si>
  <si>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</si>
  <si>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</si>
  <si>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</si>
  <si>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</si>
  <si>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</si>
  <si>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</si>
  <si>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</si>
  <si>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</si>
  <si>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</si>
  <si>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</si>
  <si>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</si>
  <si>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</si>
  <si>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</si>
  <si>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</si>
  <si>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</si>
  <si>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</si>
  <si>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</si>
  <si>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</si>
  <si>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</si>
  <si>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</si>
  <si>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</si>
  <si>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</si>
  <si>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</si>
  <si>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</si>
  <si>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</si>
  <si>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</si>
  <si>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</si>
  <si>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</si>
  <si>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</si>
  <si>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</si>
  <si>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</si>
  <si>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</si>
  <si>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</si>
  <si>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</si>
  <si>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</si>
  <si>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</si>
  <si>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</si>
  <si>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</si>
  <si>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</si>
  <si>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</si>
  <si>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</si>
  <si>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</si>
  <si>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</si>
  <si>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</si>
  <si>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</si>
  <si>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</si>
  <si>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</si>
  <si>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</si>
  <si>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</si>
  <si>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</si>
  <si>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</si>
  <si>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</si>
  <si>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</si>
  <si>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</si>
  <si>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</si>
  <si>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</si>
  <si>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</si>
  <si>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</si>
  <si>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</si>
  <si>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</si>
  <si>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</si>
  <si>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</si>
  <si>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</si>
  <si>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</si>
  <si>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</si>
  <si>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</si>
  <si>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</si>
  <si>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</si>
  <si>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</si>
  <si>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</si>
  <si>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</si>
  <si>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</si>
  <si>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</si>
  <si>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</si>
  <si>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</si>
  <si>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</si>
  <si>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</si>
  <si>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</si>
  <si>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</si>
  <si>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</si>
  <si>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</si>
  <si>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</si>
  <si>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</si>
  <si>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</si>
  <si>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</si>
  <si>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</si>
  <si>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</si>
  <si>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</si>
  <si>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</si>
  <si>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</si>
  <si>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</si>
  <si>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</si>
  <si>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</si>
  <si>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</si>
  <si>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</si>
  <si>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</si>
  <si>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</si>
  <si>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</si>
  <si>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</si>
  <si>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</si>
  <si>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</si>
  <si>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</si>
  <si>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</si>
  <si>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</si>
  <si>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</si>
  <si>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</si>
  <si>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</si>
  <si>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</si>
  <si>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</si>
  <si>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</si>
  <si>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</si>
  <si>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</si>
  <si>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</si>
  <si>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</si>
  <si>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</si>
  <si>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</si>
  <si>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</si>
  <si>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</si>
  <si>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</si>
  <si>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</si>
  <si>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</si>
  <si>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</si>
  <si>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</si>
  <si>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</si>
  <si>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</si>
  <si>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</si>
  <si>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</si>
  <si>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</si>
  <si>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</si>
  <si>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</si>
  <si>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</si>
  <si>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</si>
  <si>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</si>
  <si>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</si>
  <si>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</si>
  <si>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</si>
  <si>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</si>
  <si>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</si>
  <si>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</si>
  <si>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</si>
  <si>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</si>
  <si>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</si>
  <si>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</si>
  <si>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</si>
  <si>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</si>
  <si>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</si>
  <si>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</si>
  <si>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</si>
  <si>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</si>
  <si>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</si>
  <si>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</si>
  <si>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</si>
  <si>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</si>
  <si>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</si>
  <si>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</si>
  <si>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</si>
  <si>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</si>
  <si>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</si>
  <si>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</si>
  <si>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</si>
  <si>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</si>
  <si>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</si>
  <si>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</si>
  <si>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</si>
  <si>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</si>
  <si>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</si>
  <si>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</si>
  <si>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</si>
  <si>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</si>
  <si>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</si>
  <si>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</si>
  <si>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</si>
  <si>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</si>
  <si>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</si>
  <si>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</si>
  <si>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</si>
  <si>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</si>
  <si>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</si>
  <si>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</si>
  <si>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</si>
  <si>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</si>
  <si>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</si>
  <si>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</si>
  <si>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</si>
  <si>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</si>
  <si>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</si>
  <si>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</si>
  <si>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</si>
  <si>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</si>
  <si>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</si>
  <si>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</si>
  <si>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</si>
  <si>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</si>
  <si>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</si>
  <si>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</si>
  <si>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PCM-20251103-00000502</t>
  </si>
  <si>
    <t xml:space="preserve">team on way need  60 min </t>
  </si>
  <si>
    <t>PCM-20251103-00000673</t>
  </si>
  <si>
    <t>EM team need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</si>
  <si>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</si>
  <si>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</si>
  <si>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</si>
  <si>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</si>
  <si>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</si>
  <si>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</si>
  <si>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</si>
  <si>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</si>
  <si>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</si>
  <si>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</si>
  <si>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</si>
  <si>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</si>
  <si>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</si>
  <si>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</si>
  <si>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</si>
  <si>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</si>
  <si>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</si>
  <si>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</si>
  <si>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</si>
  <si>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</si>
  <si>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</si>
  <si>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</si>
  <si>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</si>
  <si>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</si>
  <si>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</si>
  <si>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</si>
  <si>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</si>
  <si>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</si>
  <si>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</si>
  <si>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</si>
  <si>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</si>
  <si>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</si>
  <si>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</si>
  <si>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</si>
  <si>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</si>
  <si>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</si>
  <si>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</si>
  <si>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</si>
  <si>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</si>
  <si>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</si>
  <si>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</si>
  <si>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</si>
  <si>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</si>
  <si>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</si>
  <si>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</si>
  <si>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</si>
  <si>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</si>
  <si>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</si>
  <si>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</si>
  <si>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</si>
  <si>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</si>
  <si>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</si>
  <si>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</si>
  <si>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</si>
  <si>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</si>
  <si>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</si>
  <si>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</si>
  <si>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</si>
  <si>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</si>
  <si>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</si>
  <si>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</si>
  <si>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</si>
  <si>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</si>
  <si>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</si>
  <si>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</si>
  <si>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</si>
  <si>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</si>
  <si>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</si>
  <si>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</si>
  <si>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</si>
  <si>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</si>
  <si>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</si>
  <si>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</si>
  <si>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</si>
  <si>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</si>
  <si>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</si>
  <si>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</si>
  <si>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</si>
  <si>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</si>
  <si>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</si>
  <si>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</si>
  <si>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</si>
  <si>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</si>
  <si>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</si>
  <si>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</si>
  <si>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</si>
  <si>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PCM-20251103-00000645</t>
  </si>
  <si>
    <t>ETA 60 min</t>
  </si>
  <si>
    <t>PCM-20251103-00000555</t>
  </si>
  <si>
    <t xml:space="preserve">Major </t>
  </si>
  <si>
    <t>EM team on the way ETA 30 Mins</t>
  </si>
  <si>
    <t>PCM-20251103-00000695</t>
  </si>
  <si>
    <t>EM team on the way ETA 130 Mins</t>
  </si>
  <si>
    <t xml:space="preserve"> PCM-20250215-00000830 </t>
  </si>
  <si>
    <t>LTE site still down and  site located in aramco area access issue need special permission</t>
  </si>
  <si>
    <t>PCM-20251103-00000564</t>
  </si>
  <si>
    <t>20 M</t>
  </si>
  <si>
    <t>PCM-20251103-00000604</t>
  </si>
  <si>
    <t>25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</si>
  <si>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</si>
  <si>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</si>
  <si>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</si>
  <si>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</si>
  <si>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</si>
  <si>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</si>
  <si>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PCM-20251103-00000707</t>
  </si>
  <si>
    <t>EM Team on the way ETA: 40 Mins</t>
  </si>
  <si>
    <t>PCM-20251103-00000162</t>
  </si>
  <si>
    <t xml:space="preserve">sectors down due to Rectfrie issue ,  under arrangement // ETA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</si>
</sst>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1" totalsRowShown="0" headerRowDxfId="174" dataDxfId="173" headerRowBorderDxfId="171" tableBorderDxfId="172" totalsRowBorderDxfId="170">
  <autoFilter ref="A1:L1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2" totalsRowShown="0" headerRowDxfId="157" dataDxfId="156" headerRowBorderDxfId="154" tableBorderDxfId="155" totalsRowBorderDxfId="153">
  <autoFilter ref="A1:CJ1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9" totalsRowShown="0" headerRowDxfId="64" dataDxfId="63" headerRowBorderDxfId="61" tableBorderDxfId="62">
  <autoFilter ref="A1:L107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5" sqref="K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301.50627395832998</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21634</v>
      </c>
      <c r="E3" s="134" t="s">
        <v>39021</v>
      </c>
      <c r="F3" s="135">
        <v>45964.357708333337</v>
      </c>
      <c r="G3" s="136">
        <f ca="1">IFERROR(NOW()-F3,"")</f>
        <v>9.6991550919483416E-2</v>
      </c>
      <c r="H3" s="135">
        <v>45964.3440625</v>
      </c>
      <c r="I3" s="133" t="str">
        <f>IFERROR(VLOOKUP(D3,DB!A:F,6,0),"")</f>
        <v>SCECO</v>
      </c>
      <c r="J3" s="133" t="str">
        <f>IFERROR(VLOOKUP(D3,DB!A:G,7,0),"")</f>
        <v>Vandalized</v>
      </c>
      <c r="K3" s="137" t="s">
        <v>39024</v>
      </c>
      <c r="L3" s="138" t="str">
        <f>IFERROR(VLOOKUP(D3,DB!A:I,9,0),"")</f>
        <v>Latis</v>
      </c>
    </row>
    <row r="4" spans="1:15" ht="15" customHeight="1">
      <c r="A4" s="132" t="s">
        <v>39025</v>
      </c>
      <c r="B4" s="133" t="str">
        <f>IFERROR(VLOOKUP(D4,DB!A:K,11,0),"")</f>
        <v>R1</v>
      </c>
      <c r="C4" s="133">
        <v>1</v>
      </c>
      <c r="D4" s="133" t="s">
        <v>14196</v>
      </c>
      <c r="E4" s="134" t="s">
        <v>39021</v>
      </c>
      <c r="F4" s="135">
        <v>45964.429965277777</v>
      </c>
      <c r="G4" s="136">
        <f ca="1">IFERROR(NOW()-F4,"")</f>
        <v>2.4734606478887144E-2</v>
      </c>
      <c r="H4" s="135">
        <v>45964.425104166665</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45964.454699884256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45964.454699884256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45964.454699884256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45964.454699884256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45964.454699884256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45964.454699884256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45964.454699884256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45964.454699884256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45964.454699884256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45964.454699884256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45964.454699884256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45964.454699884256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45964.454699884256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45964.454699884256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45964.454699884256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45964.454699884256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45964.454699884256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45964.454699884256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45964.454699884256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45964.454699884256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45964.454699884256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45964.454699884256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45964.454699884256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45964.454699884256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45964.454699884256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45964.454699884256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45964.454699884256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45964.454699884256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45964.454699884256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45964.454699884256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45964.454699884256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45964.454699884256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45964.454699884256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45964.454699884256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45964.454699884256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45964.454699884256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45964.454699884256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45964.454699884256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45964.454699884256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45964.454699884256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45964.454699884256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45964.454699884256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45964.454699884256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45964.454699884256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45964.454699884256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45964.454699884256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45964.454699884256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45964.454699884256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45964.454699884256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45964.454699884256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45964.454699884256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45964.454699884256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45964.454699884256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45964.454699884256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45964.454699884256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45964.454699884256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45964.454699884256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45964.454699884256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45964.454699884256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45964.454699884256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45964.454699884256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45964.454699884256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45964.454699884256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45964.454699884256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45964.454699884256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45964.454699884256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45964.454699884256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45964.454699884256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45964.454699884256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45964.454699884256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45964.454699884256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45964.454699884256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45964.454699884256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45964.454699884256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45964.454699884256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45964.454699884256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45964.454699884256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45964.454699884256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45964.454699884256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45964.454699884256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45964.454699884256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45964.454699884256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45964.454699884256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45964.454699884256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45964.454699884256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45964.454699884256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45964.454699884256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45964.454699884256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45964.454699884256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45964.454699884256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45964.454699884256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45964.454699884256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45964.454699884256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45964.454699884256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45964.454699884256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45964.454699884256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45964.454699884256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45964.454699884256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45964.454699884256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45964.454699884256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45964.454699884256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45964.454699884256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45964.454699884256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45964.454699884256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45964.454699884256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45964.454699884256</v>
      </c>
      <c r="H110" s="135"/>
      <c r="I110" s="133" t="str">
        <f>IFERROR(VLOOKUP(D110,DB!A:F,6,0),"")</f>
        <v/>
      </c>
      <c r="J110" s="133" t="str">
        <f>IFERROR(VLOOKUP(D110,DB!A:G,7,0),"")</f>
        <v/>
      </c>
      <c r="K110" s="137"/>
      <c r="L110" s="138" t="str">
        <f>IFERROR(VLOOKUP(D110,DB!A:I,9,0),"")</f>
        <v/>
      </c>
    </row>
    <row r="111" spans="1:12" ht="15" customHeight="1">
      <c r="A111" s="144"/>
      <c r="B111" s="145" t="str">
        <f>IFERROR(VLOOKUP(D111,DB!A:K,11,0),"")</f>
        <v/>
      </c>
      <c r="C111" s="145"/>
      <c r="D111" s="145"/>
      <c r="E111" s="146"/>
      <c r="F111" s="147"/>
      <c r="G111" s="148">
        <f ca="1">IFERROR(NOW()-F111,"")</f>
        <v>45964.454699884256</v>
      </c>
      <c r="H111" s="147"/>
      <c r="I111" s="145" t="str">
        <f>IFERROR(VLOOKUP(D111,DB!A:F,6,0),"")</f>
        <v/>
      </c>
      <c r="J111" s="145" t="str">
        <f>IFERROR(VLOOKUP(D111,DB!A:G,7,0),"")</f>
        <v/>
      </c>
      <c r="K111" s="149"/>
      <c r="L111" s="150" t="str">
        <f>IFERROR(VLOOKUP(D111,DB!A:I,9,0),"")</f>
        <v/>
      </c>
    </row>
  </sheetData>
  <customSheetViews>
    <customSheetView guid="{F6042A99-DD27-4453-835D-0834D95730CC}" filter="1" showAutoFilter="1">
      <pageMargins left="0" right="0" top="0" bottom="0" header="0" footer="0"/>
      <autoFilter ref="B1:M1" xr:uid="{7D65D2C5-E0C6-4360-8D89-FB3EC1ED3F60}"/>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2"/>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139.45486192129465</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5.7126165509253042</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22676</v>
      </c>
      <c r="E5" s="113" t="s">
        <v>39021</v>
      </c>
      <c r="F5" s="114">
        <v>45964.371018518519</v>
      </c>
      <c r="G5" s="115">
        <f ca="1">IFERROR(NOW()-F5,"-")</f>
        <v>8.368136573699303E-2</v>
      </c>
      <c r="H5" s="114">
        <v>45964.365023148152</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1</v>
      </c>
      <c r="D6" s="18" t="s">
        <v>21487</v>
      </c>
      <c r="E6" s="113" t="s">
        <v>39021</v>
      </c>
      <c r="F6" s="114">
        <v>45964.422465277778</v>
      </c>
      <c r="G6" s="115">
        <f ca="1">IFERROR(NOW()-F6,"-")</f>
        <v>3.2234606478596106E-2</v>
      </c>
      <c r="H6" s="114">
        <v>45964.416620370372</v>
      </c>
      <c r="I6" s="18" t="str">
        <f>IFERROR(VLOOKUP(D6,DB!A:F,6,0),"")</f>
        <v>SCECO</v>
      </c>
      <c r="J6" s="18" t="str">
        <f>IFERROR(VLOOKUP(D6,DB!A:G,7,0),"")</f>
        <v>Dead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45964.454699884256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45964.454699884256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45964.454699884256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45964.454699884256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45964.454699884256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45964.454699884256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45964.454699884256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45964.454699884256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45964.454699884256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45964.454699884256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45964.454699884256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45964.454699884256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45964.454699884256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45964.454699884256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45964.454699884256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45964.454699884256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45964.454699884256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45964.454699884256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45964.454699884256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45964.454699884256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45964.454699884256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45964.454699884256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45964.454699884256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45964.454699884256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45964.454699884256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45964.454699884256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45964.454699884256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45964.454699884256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45964.454699884256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45964.454699884256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45964.454699884256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45964.454699884256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45964.454699884256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45964.454699884256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45964.454699884256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45964.454699884256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45964.454699884256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45964.454699884256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45964.454699884256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45964.454699884256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45964.454699884256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45964.454699884256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45964.454699884256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45964.454699884256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45964.454699884256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45964.454699884256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45964.454699884256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45964.454699884256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45964.454699884256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45964.454699884256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45964.454699884256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45964.454699884256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45964.454699884256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45964.454699884256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45964.454699884256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45964.454699884256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45964.454699884256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45964.454699884256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45964.454699884256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45964.454699884256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45964.454699884256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45964.454699884256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45964.454699884256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45964.454699884256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45964.454699884256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45964.454699884256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45964.454699884256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45964.454699884256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45964.454699884256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45964.454699884256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45964.454699884256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45964.454699884256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45964.454699884256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45964.454699884256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45964.454699884256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45964.454699884256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45964.454699884256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45964.454699884256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45964.454699884256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45964.454699884256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45964.454699884256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45964.454699884256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45964.454699884256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45964.454699884256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45964.454699884256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45964.454699884256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45964.454699884256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45964.454699884256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45964.454699884256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45964.454699884256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45964.454699884256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45964.454699884256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45964.454699884256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45964.454699884256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45964.454699884256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45964.454699884256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45964.454699884256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45964.454699884256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45964.454699884256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45964.454699884256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45964.454699884256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45964.454699884256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45964.454699884256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45964.454699884256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45964.454699884256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45964.454699884256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45964.454699884256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45964.454699884256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45964.454699884256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45964.454699884256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45964.454699884256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45964.454699884256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45964.454699884256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45964.454699884256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45964.454699884256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45964.454699884256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45964.454699884256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45964.454699884256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45964.454699884256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45964.454699884256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45964.454699884256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45964.454699884256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45964.454699884256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45964.454699884256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45964.454699884256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60"/>
      <c r="B132" s="161" t="str">
        <f>IFERROR(VLOOKUP(D132,DB!A:K,11,0),"")</f>
        <v/>
      </c>
      <c r="C132" s="161"/>
      <c r="D132" s="161"/>
      <c r="E132" s="162"/>
      <c r="F132" s="163"/>
      <c r="G132" s="164">
        <f ca="1">IFERROR(NOW()-F132,"-")</f>
        <v>45964.454699884256</v>
      </c>
      <c r="H132" s="163"/>
      <c r="I132" s="161" t="str">
        <f>IFERROR(VLOOKUP(D132,DB!A:F,6,0),"")</f>
        <v/>
      </c>
      <c r="J132" s="161" t="str">
        <f>IFERROR(VLOOKUP(D132,DB!A:G,7,0),"")</f>
        <v/>
      </c>
      <c r="K132" s="165"/>
      <c r="L132" s="161" t="str">
        <f>IFERROR(VLOOKUP(D132,DB!A:I,9,0),"")</f>
        <v/>
      </c>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c r="CA132" s="161"/>
      <c r="CB132" s="161"/>
      <c r="CC132" s="161"/>
      <c r="CD132" s="161"/>
      <c r="CE132" s="161"/>
      <c r="CF132" s="161"/>
      <c r="CG132" s="161"/>
      <c r="CH132" s="161"/>
      <c r="CI132" s="161"/>
      <c r="CJ132" s="166"/>
    </row>
  </sheetData>
  <dataValidations count="2">
    <dataValidation allowBlank="1" showInputMessage="1" showErrorMessage="1" sqref="E1" xr:uid="{4D935161-CDD3-4592-B877-3FB59C99E142}"/>
    <dataValidation type="list" allowBlank="1" showInputMessage="1" showErrorMessage="1" sqref="E3:E1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9"/>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39115</v>
      </c>
      <c r="B2" s="62" t="str">
        <f>IFERROR(VLOOKUP(D2,DB!A:K,11,0),"")</f>
        <v>R3</v>
      </c>
      <c r="C2" s="18">
        <v>1</v>
      </c>
      <c r="D2" s="62" t="s">
        <v>19379</v>
      </c>
      <c r="E2" s="18" t="s">
        <v>39116</v>
      </c>
      <c r="F2" s="20">
        <v>45964.388067129628</v>
      </c>
      <c r="G2" s="21">
        <f t="shared" ref="G2:G40" ca="1" si="0">IFERROR(NOW()-F2,"-")</f>
        <v>6.6632754627789836E-2</v>
      </c>
      <c r="H2" s="22">
        <v>45964.382928240739</v>
      </c>
      <c r="I2" s="19" t="str">
        <f>IFERROR(VLOOKUP(D2,DB!A:F,6,0),"")</f>
        <v>SCECO</v>
      </c>
      <c r="J2" s="18" t="str">
        <f>IFERROR(VLOOKUP(D2,DB!A:G,7,0),"")</f>
        <v>Dead</v>
      </c>
      <c r="K2" s="46" t="s">
        <v>39117</v>
      </c>
      <c r="L2" s="23" t="str">
        <f>IFERROR(VLOOKUP(D2,DB!A:I,9,0),"")</f>
        <v>Latis</v>
      </c>
    </row>
    <row r="3" spans="1:13" ht="15" customHeight="1">
      <c r="A3" s="19" t="s">
        <v>39118</v>
      </c>
      <c r="B3" s="62" t="str">
        <f>IFERROR(VLOOKUP(D3,DB!A:K,11,0),"")</f>
        <v>R3</v>
      </c>
      <c r="C3" s="18">
        <v>1</v>
      </c>
      <c r="D3" s="62" t="s">
        <v>15006</v>
      </c>
      <c r="E3" s="18" t="s">
        <v>39116</v>
      </c>
      <c r="F3" s="20"/>
      <c r="G3" s="21">
        <f t="shared" ca="1" si="0"/>
        <v>45964.454699884256</v>
      </c>
      <c r="H3" s="22">
        <v>45964.394120370373</v>
      </c>
      <c r="I3" s="19" t="str">
        <f>IFERROR(VLOOKUP(D3,DB!A:F,6,0),"")</f>
        <v>SCECO</v>
      </c>
      <c r="J3" s="18" t="str">
        <f>IFERROR(VLOOKUP(D3,DB!A:G,7,0),"")</f>
        <v>Vandalized</v>
      </c>
      <c r="K3" s="46" t="s">
        <v>39119</v>
      </c>
      <c r="L3" s="23" t="str">
        <f>IFERROR(VLOOKUP(D3,DB!A:I,9,0),"")</f>
        <v>Latis</v>
      </c>
    </row>
    <row r="4" spans="1:13" ht="15" customHeight="1">
      <c r="A4" s="19"/>
      <c r="B4" s="62" t="str">
        <f>IFERROR(VLOOKUP(D4,DB!A:K,11,0),"")</f>
        <v/>
      </c>
      <c r="C4" s="18"/>
      <c r="D4" s="62"/>
      <c r="E4" s="18"/>
      <c r="F4" s="20"/>
      <c r="G4" s="21">
        <f t="shared" ca="1" si="0"/>
        <v>45964.454699884256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45964.454699884256</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45964.454699884256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45964.454699884256</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45964.454699884256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45964.454699884256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45964.454699884256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45964.454699884256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45964.454699884256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45964.454699884256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45964.454699884256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45964.454699884256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45964.454699884256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45964.454699884256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45964.454699884256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45964.454699884256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45964.454699884256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45964.454699884256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45964.454699884256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45964.454699884256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45964.454699884256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45964.454699884256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45964.454699884256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45964.454699884256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45964.454699884256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45964.454699884256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45964.454699884256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45964.454699884256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45964.454699884256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45964.454699884256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45964.454699884256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45964.454699884256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45964.454699884256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45964.454699884256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45964.454699884256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45964.454699884256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45964.454699884256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ref="G41:G104" ca="1" si="1">IFERROR(NOW()-F41,"-")</f>
        <v>45964.454699884256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45964.454699884256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45964.454699884256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45964.454699884256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45964.454699884256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45964.454699884256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45964.454699884256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45964.454699884256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45964.454699884256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45964.454699884256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45964.454699884256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45964.454699884256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45964.454699884256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45964.454699884256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45964.454699884256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45964.454699884256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45964.454699884256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45964.454699884256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45964.454699884256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45964.454699884256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45964.454699884256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45964.454699884256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45964.454699884256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45964.454699884256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45964.454699884256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45964.454699884256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45964.454699884256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45964.454699884256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45964.454699884256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45964.454699884256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45964.454699884256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45964.454699884256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45964.454699884256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45964.454699884256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45964.454699884256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45964.454699884256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45964.454699884256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45964.454699884256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45964.454699884256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45964.454699884256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45964.454699884256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45964.454699884256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45964.454699884256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45964.454699884256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45964.454699884256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45964.454699884256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45964.454699884256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45964.454699884256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45964.454699884256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45964.454699884256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45964.454699884256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45964.454699884256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45964.454699884256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45964.454699884256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45964.454699884256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45964.454699884256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45964.454699884256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45964.454699884256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45964.454699884256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45964.454699884256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45964.454699884256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45964.454699884256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45964.454699884256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45964.454699884256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ref="G105:G168" ca="1" si="2">IFERROR(NOW()-F105,"-")</f>
        <v>45964.454699884256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45964.454699884256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45964.454699884256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45964.454699884256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45964.454699884256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45964.454699884256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45964.454699884256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45964.454699884256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45964.454699884256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45964.454699884256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45964.454699884256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45964.454699884256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45964.454699884256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45964.454699884256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45964.454699884256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45964.454699884256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45964.454699884256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45964.454699884256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45964.454699884256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45964.454699884256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45964.454699884256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45964.454699884256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45964.454699884256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45964.454699884256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45964.454699884256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45964.454699884256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45964.454699884256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45964.454699884256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45964.454699884256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45964.454699884256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45964.454699884256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45964.454699884256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45964.454699884256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45964.454699884256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45964.454699884256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45964.454699884256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45964.454699884256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45964.454699884256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45964.454699884256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45964.454699884256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45964.454699884256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45964.454699884256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45964.454699884256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45964.454699884256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45964.454699884256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45964.454699884256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45964.454699884256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45964.454699884256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45964.454699884256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45964.454699884256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45964.454699884256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45964.454699884256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45964.454699884256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45964.454699884256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45964.454699884256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45964.454699884256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45964.454699884256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45964.454699884256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45964.454699884256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45964.454699884256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45964.454699884256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45964.454699884256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45964.454699884256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45964.454699884256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ref="G169:G232" ca="1" si="3">IFERROR(NOW()-F169,"-")</f>
        <v>45964.454699884256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45964.454699884256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45964.454699884256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45964.454699884256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45964.454699884256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45964.454699884256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45964.454699884256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45964.454699884256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45964.454699884256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45964.454699884256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45964.454699884256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45964.454699884256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45964.454699884256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45964.454699884256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45964.454699884256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45964.454699884256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45964.454699884256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45964.454699884256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45964.454699884256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45964.454699884256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45964.454699884256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45964.454699884256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45964.454699884256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45964.454699884256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45964.454699884256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45964.454699884256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45964.454699884256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45964.454699884256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45964.454699884256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45964.454699884256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45964.454699884256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45964.454699884256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45964.454699884256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45964.454699884256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45964.454699884256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45964.454699884256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45964.454699884256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45964.454699884256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45964.454699884256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45964.454699884256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45964.454699884256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45964.454699884256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45964.454699884256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45964.454699884256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45964.454699884256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45964.454699884256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45964.454699884256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45964.454699884256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45964.454699884256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45964.454699884256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45964.454699884256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45964.454699884256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45964.454699884256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45964.454699884256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45964.454699884256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45964.454699884256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45964.454699884256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45964.454699884256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45964.454699884256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45964.454699884256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45964.454699884256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45964.454699884256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45964.454699884256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45964.454699884256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ref="G233:G296" ca="1" si="4">IFERROR(NOW()-F233,"-")</f>
        <v>45964.454699884256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45964.454699884256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45964.454699884256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45964.454699884256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45964.454699884256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45964.454699884256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45964.454699884256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45964.454699884256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45964.454699884256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45964.454699884256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45964.454699884256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45964.454699884256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45964.454699884256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45964.454699884256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45964.454699884256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45964.454699884256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45964.454699884256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45964.454699884256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45964.454699884256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45964.454699884256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45964.454699884256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45964.454699884256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45964.454699884256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45964.454699884256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45964.454699884256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45964.454699884256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45964.454699884256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45964.454699884256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45964.454699884256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45964.454699884256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45964.454699884256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45964.454699884256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45964.454699884256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45964.454699884256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45964.454699884256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45964.454699884256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45964.454699884256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45964.454699884256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45964.454699884256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45964.454699884256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45964.454699884256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45964.454699884256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45964.454699884256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45964.454699884256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45964.454699884256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45964.454699884256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45964.454699884256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45964.454699884256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45964.454699884256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45964.454699884256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45964.454699884256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45964.454699884256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45964.454699884256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45964.454699884256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45964.454699884256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45964.454699884256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45964.454699884256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45964.454699884256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45964.454699884256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45964.454699884256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45964.454699884256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45964.454699884256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45964.454699884256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45964.454699884256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ref="G297:G360" ca="1" si="5">IFERROR(NOW()-F297,"-")</f>
        <v>45964.454699884256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45964.454699884256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45964.454699884256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45964.454699884256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45964.454699884256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45964.454699884256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45964.454699884256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45964.454699884256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45964.454699884256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45964.454699884256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45964.454699884256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45964.454699884256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45964.454699884256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45964.454699884256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45964.454699884256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45964.454699884256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45964.454699884256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45964.454699884256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45964.454699884256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45964.454699884256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45964.454699884256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45964.454699884256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45964.454699884256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45964.454699884256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45964.454699884256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45964.454699884256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45964.454699884256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45964.454699884256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45964.454699884256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45964.454699884256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45964.454699884256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45964.454699884256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45964.454699884256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45964.454699884256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45964.454699884256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45964.454699884256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45964.454699884256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45964.454699884256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45964.454699884256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45964.454699884256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45964.454699884256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45964.454699884256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45964.454699884256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45964.454699884256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45964.454699884256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45964.454699884256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45964.454699884256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45964.454699884256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45964.454699884256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45964.454699884256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45964.454699884256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45964.454699884256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45964.454699884256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45964.454699884256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45964.454699884256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45964.454699884256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45964.454699884256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45964.454699884256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45964.454699884256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45964.454699884256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45964.454699884256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45964.454699884256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45964.454699884256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45964.454699884256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ref="G361:G424" ca="1" si="6">IFERROR(NOW()-F361,"-")</f>
        <v>45964.454699884256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45964.454699884256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45964.454699884256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45964.454699884256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45964.454699884256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45964.454699884256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45964.454699884256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45964.454699884256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45964.454699884256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45964.454699884256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45964.454699884256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45964.454699884256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45964.454699884256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45964.454699884256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45964.454699884256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45964.454699884256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45964.454699884256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45964.454699884256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45964.454699884256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45964.454699884256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45964.454699884256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45964.454699884256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45964.454699884256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45964.454699884256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45964.454699884256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45964.454699884256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45964.454699884256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45964.454699884256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45964.454699884256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45964.454699884256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45964.454699884256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45964.454699884256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45964.454699884256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45964.454699884256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45964.454699884256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45964.454699884256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45964.454699884256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45964.454699884256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45964.454699884256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45964.454699884256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45964.454699884256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45964.454699884256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45964.454699884256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45964.454699884256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45964.454699884256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45964.454699884256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45964.454699884256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45964.454699884256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45964.454699884256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45964.454699884256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45964.454699884256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45964.454699884256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45964.454699884256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45964.454699884256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45964.454699884256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45964.454699884256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45964.454699884256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45964.454699884256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45964.454699884256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45964.454699884256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45964.454699884256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45964.454699884256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45964.454699884256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45964.454699884256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ref="G425:G488" ca="1" si="7">IFERROR(NOW()-F425,"-")</f>
        <v>45964.454699884256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45964.454699884256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45964.454699884256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45964.454699884256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45964.454699884256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45964.454699884256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45964.454699884256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45964.454699884256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45964.454699884256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45964.454699884256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45964.454699884256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45964.454699884256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45964.454699884256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45964.454699884256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45964.454699884256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45964.454699884256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45964.454699884256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45964.454699884256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45964.454699884256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45964.454699884256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45964.454699884256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45964.454699884256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45964.454699884256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45964.454699884256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45964.454699884256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45964.454699884256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45964.454699884256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45964.454699884256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45964.454699884256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45964.454699884256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45964.454699884256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45964.454699884256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45964.454699884256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45964.454699884256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45964.454699884256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45964.454699884256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45964.454699884256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45964.454699884256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45964.454699884256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45964.454699884256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45964.454699884256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45964.454699884256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45964.454699884256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45964.454699884256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45964.454699884256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45964.454699884256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45964.454699884256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45964.454699884256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45964.454699884256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45964.454699884256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45964.454699884256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45964.454699884256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45964.454699884256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45964.454699884256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45964.454699884256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45964.454699884256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45964.454699884256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45964.454699884256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45964.454699884256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45964.454699884256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45964.454699884256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45964.454699884256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45964.454699884256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45964.454699884256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ref="G489:G552" ca="1" si="8">IFERROR(NOW()-F489,"-")</f>
        <v>45964.454699884256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45964.454699884256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45964.454699884256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45964.454699884256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45964.454699884256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45964.454699884256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45964.454699884256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45964.454699884256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45964.454699884256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45964.454699884256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45964.454699884256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45964.454699884256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45964.454699884256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45964.454699884256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45964.454699884256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45964.454699884256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45964.454699884256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45964.454699884256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45964.454699884256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45964.454699884256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45964.454699884256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45964.454699884256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45964.454699884256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45964.454699884256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45964.454699884256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45964.454699884256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45964.454699884256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45964.454699884256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45964.454699884256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45964.454699884256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45964.454699884256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45964.454699884256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45964.454699884256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45964.454699884256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45964.454699884256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45964.454699884256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45964.454699884256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45964.454699884256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45964.454699884256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45964.454699884256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45964.454699884256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45964.454699884256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45964.454699884256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45964.454699884256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45964.454699884256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45964.454699884256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45964.454699884256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45964.454699884256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45964.454699884256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45964.454699884256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45964.454699884256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45964.454699884256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45964.454699884256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45964.454699884256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45964.454699884256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45964.454699884256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45964.454699884256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45964.454699884256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45964.454699884256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45964.454699884256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45964.454699884256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45964.454699884256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45964.454699884256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45964.454699884256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ref="G553:G616" ca="1" si="9">IFERROR(NOW()-F553,"-")</f>
        <v>45964.454699884256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45964.454699884256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45964.454699884256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45964.454699884256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45964.454699884256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45964.454699884256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45964.454699884256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45964.454699884256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45964.454699884256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45964.454699884256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45964.454699884256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45964.454699884256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45964.454699884256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45964.454699884256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45964.454699884256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45964.454699884256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45964.454699884256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45964.454699884256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45964.454699884256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45964.454699884256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45964.454699884256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45964.454699884256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45964.454699884256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45964.454699884256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45964.454699884256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45964.454699884256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45964.454699884256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45964.454699884256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45964.454699884256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45964.454699884256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45964.454699884256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45964.454699884256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45964.454699884256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45964.454699884256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45964.454699884256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45964.454699884256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45964.454699884256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45964.454699884256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45964.454699884256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45964.454699884256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45964.454699884256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45964.454699884256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45964.454699884256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45964.454699884256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45964.454699884256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45964.454699884256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45964.454699884256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45964.454699884256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45964.454699884256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45964.454699884256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45964.454699884256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45964.454699884256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45964.454699884256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45964.454699884256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45964.454699884256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45964.454699884256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45964.454699884256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45964.454699884256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45964.454699884256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45964.454699884256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45964.454699884256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45964.454699884256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45964.454699884256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45964.454699884256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ref="G617:G680" ca="1" si="10">IFERROR(NOW()-F617,"-")</f>
        <v>45964.454699884256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45964.454699884256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45964.454699884256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45964.454699884256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45964.454699884256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45964.454699884256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45964.454699884256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45964.454699884256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45964.454699884256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45964.454699884256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45964.454699884256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45964.454699884256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45964.454699884256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45964.454699884256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45964.454699884256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45964.454699884256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45964.454699884256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45964.454699884256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45964.454699884256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45964.454699884256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45964.454699884256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45964.454699884256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45964.454699884256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45964.454699884256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45964.454699884256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45964.454699884256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45964.454699884256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45964.454699884256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45964.454699884256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45964.454699884256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45964.454699884256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45964.454699884256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45964.454699884256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45964.454699884256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45964.454699884256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45964.454699884256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45964.454699884256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45964.454699884256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45964.454699884256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45964.454699884256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45964.454699884256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45964.454699884256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45964.454699884256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45964.454699884256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45964.454699884256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45964.454699884256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45964.454699884256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45964.454699884256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45964.454699884256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45964.454699884256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45964.454699884256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45964.454699884256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45964.454699884256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45964.454699884256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45964.454699884256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45964.454699884256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45964.454699884256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45964.454699884256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45964.454699884256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45964.454699884256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45964.454699884256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45964.454699884256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45964.454699884256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45964.454699884256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ref="G681:G744" ca="1" si="11">IFERROR(NOW()-F681,"-")</f>
        <v>45964.454699884256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45964.454699884256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45964.454699884256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45964.454699884256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45964.454699884256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45964.454699884256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45964.454699884256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45964.454699884256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45964.454699884256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45964.454699884256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45964.454699884256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45964.454699884256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45964.454699884256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45964.454699884256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45964.454699884256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45964.454699884256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45964.454699884256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45964.454699884256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45964.454699884256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45964.454699884256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45964.454699884256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45964.454699884256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45964.454699884256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45964.454699884256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45964.454699884256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45964.454699884256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45964.454699884256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45964.454699884256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45964.454699884256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45964.454699884256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45964.454699884256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45964.454699884256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45964.454699884256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45964.454699884256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45964.454699884256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45964.454699884256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45964.454699884256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45964.454699884256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45964.454699884256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45964.454699884256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45964.454699884256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45964.454699884256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45964.454699884256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45964.454699884256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45964.454699884256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45964.454699884256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45964.454699884256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45964.454699884256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45964.454699884256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45964.454699884256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45964.454699884256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45964.454699884256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45964.454699884256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45964.454699884256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45964.454699884256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45964.454699884256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45964.454699884256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45964.454699884256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45964.454699884256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45964.454699884256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45964.454699884256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45964.454699884256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45964.454699884256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45964.454699884256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ref="G745:G808" ca="1" si="12">IFERROR(NOW()-F745,"-")</f>
        <v>45964.454699884256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45964.454699884256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45964.454699884256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45964.454699884256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45964.454699884256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45964.454699884256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45964.454699884256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45964.454699884256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45964.454699884256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45964.454699884256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45964.454699884256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45964.454699884256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45964.454699884256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45964.454699884256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45964.454699884256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45964.454699884256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45964.454699884256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45964.454699884256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45964.454699884256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45964.454699884256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45964.454699884256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45964.454699884256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45964.454699884256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45964.454699884256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45964.454699884256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45964.454699884256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45964.454699884256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45964.454699884256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45964.454699884256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45964.454699884256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45964.454699884256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45964.454699884256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45964.454699884256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45964.454699884256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45964.454699884256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45964.454699884256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45964.454699884256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45964.454699884256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45964.454699884256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45964.454699884256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45964.454699884256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45964.454699884256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45964.454699884256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45964.454699884256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45964.454699884256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45964.454699884256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45964.454699884256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45964.454699884256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45964.454699884256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45964.454699884256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45964.454699884256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45964.454699884256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45964.454699884256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45964.454699884256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45964.454699884256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45964.454699884256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45964.454699884256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45964.454699884256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45964.454699884256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45964.454699884256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45964.454699884256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45964.454699884256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45964.454699884256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45964.454699884256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ref="G809:G872" ca="1" si="13">IFERROR(NOW()-F809,"-")</f>
        <v>45964.454699884256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45964.454699884256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45964.454699884256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45964.454699884256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45964.454699884256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45964.454699884256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45964.454699884256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45964.454699884256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45964.454699884256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45964.454699884256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45964.454699884256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45964.454699884256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45964.454699884256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45964.454699884256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45964.454699884256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45964.454699884256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45964.454699884256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45964.454699884256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45964.454699884256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45964.454699884256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45964.454699884256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45964.454699884256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45964.454699884256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45964.454699884256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45964.454699884256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45964.454699884256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45964.454699884256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45964.454699884256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45964.454699884256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45964.454699884256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45964.454699884256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45964.454699884256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45964.454699884256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45964.454699884256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45964.454699884256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45964.454699884256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45964.454699884256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45964.454699884256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45964.454699884256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45964.454699884256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45964.454699884256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45964.454699884256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45964.454699884256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45964.454699884256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45964.454699884256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45964.454699884256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45964.454699884256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45964.454699884256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45964.454699884256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45964.454699884256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45964.454699884256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45964.454699884256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45964.454699884256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45964.454699884256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45964.454699884256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45964.454699884256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45964.454699884256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45964.454699884256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45964.454699884256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45964.454699884256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45964.454699884256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45964.454699884256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45964.454699884256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45964.454699884256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ref="G873:G936" ca="1" si="14">IFERROR(NOW()-F873,"-")</f>
        <v>45964.454699884256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45964.454699884256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45964.454699884256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45964.454699884256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45964.454699884256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45964.454699884256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45964.454699884256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45964.454699884256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45964.454699884256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45964.454699884256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45964.454699884256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45964.454699884256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45964.454699884256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45964.454699884256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45964.454699884256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45964.454699884256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45964.454699884256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45964.454699884256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45964.454699884256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45964.454699884256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45964.454699884256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45964.454699884256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45964.454699884256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45964.454699884256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45964.454699884256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45964.454699884256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45964.454699884256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45964.454699884256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45964.454699884256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45964.454699884256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45964.454699884256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45964.454699884256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45964.454699884256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45964.454699884256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45964.454699884256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45964.454699884256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45964.454699884256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45964.454699884256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45964.454699884256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45964.454699884256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45964.454699884256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45964.454699884256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45964.454699884256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45964.454699884256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45964.454699884256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45964.454699884256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45964.454699884256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45964.454699884256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45964.454699884256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45964.454699884256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45964.454699884256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45964.454699884256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45964.454699884256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45964.454699884256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45964.454699884256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45964.454699884256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45964.454699884256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45964.454699884256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45964.454699884256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45964.454699884256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45964.454699884256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45964.454699884256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45964.454699884256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45964.454699884256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ref="G937:G1000" ca="1" si="15">IFERROR(NOW()-F937,"-")</f>
        <v>45964.454699884256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45964.454699884256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45964.454699884256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45964.454699884256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45964.454699884256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45964.454699884256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45964.454699884256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45964.454699884256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45964.454699884256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45964.454699884256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45964.454699884256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45964.454699884256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45964.454699884256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45964.454699884256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45964.454699884256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45964.454699884256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45964.454699884256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45964.454699884256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45964.454699884256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45964.454699884256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45964.454699884256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45964.454699884256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45964.454699884256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45964.454699884256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45964.454699884256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45964.454699884256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45964.454699884256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45964.454699884256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45964.454699884256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45964.454699884256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45964.454699884256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45964.454699884256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45964.454699884256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45964.454699884256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45964.454699884256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45964.454699884256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45964.454699884256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45964.454699884256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45964.454699884256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45964.454699884256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45964.454699884256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45964.454699884256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45964.454699884256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45964.454699884256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45964.454699884256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45964.454699884256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45964.454699884256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45964.454699884256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45964.454699884256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45964.454699884256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45964.454699884256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45964.454699884256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45964.454699884256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45964.454699884256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45964.454699884256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45964.454699884256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45964.454699884256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45964.454699884256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45964.454699884256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45964.454699884256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45964.454699884256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45964.454699884256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45964.454699884256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45964.454699884256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ref="G1001:G1064" ca="1" si="16">IFERROR(NOW()-F1001,"-")</f>
        <v>45964.454699884256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45964.454699884256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45964.454699884256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45964.454699884256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45964.454699884256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45964.454699884256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45964.454699884256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45964.454699884256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45964.454699884256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45964.454699884256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45964.454699884256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45964.454699884256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45964.454699884256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45964.454699884256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45964.454699884256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45964.454699884256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45964.454699884256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45964.454699884256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45964.454699884256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45964.454699884256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45964.454699884256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45964.454699884256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45964.454699884256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45964.454699884256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45964.454699884256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45964.454699884256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45964.454699884256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45964.454699884256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45964.454699884256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45964.454699884256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45964.454699884256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45964.454699884256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45964.454699884256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45964.454699884256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45964.454699884256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45964.454699884256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45964.454699884256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45964.454699884256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45964.454699884256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45964.454699884256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45964.454699884256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45964.454699884256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45964.454699884256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45964.454699884256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45964.454699884256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45964.454699884256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45964.454699884256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45964.454699884256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45964.454699884256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45964.454699884256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45964.454699884256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45964.454699884256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45964.454699884256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45964.454699884256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45964.454699884256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45964.454699884256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45964.454699884256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45964.454699884256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45964.454699884256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45964.454699884256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45964.454699884256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45964.454699884256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45964.454699884256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45964.454699884256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ref="G1065:G1079" ca="1" si="17">IFERROR(NOW()-F1065,"-")</f>
        <v>45964.454699884256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45964.454699884256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45964.454699884256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45964.454699884256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45964.454699884256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45964.454699884256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45964.454699884256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45964.454699884256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45964.454699884256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45964.454699884256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45964.454699884256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45964.454699884256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45964.454699884256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45964.454699884256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45964.454699884256</v>
      </c>
      <c r="H1079" s="22"/>
      <c r="I1079" s="19" t="str">
        <f>IFERROR(VLOOKUP(D1079,DB!A:F,6,0),"")</f>
        <v/>
      </c>
      <c r="J1079" s="18" t="str">
        <f>IFERROR(VLOOKUP(D1079,DB!A:G,7,0),"")</f>
        <v/>
      </c>
      <c r="K1079" s="46"/>
      <c r="L1079" s="23" t="str">
        <f>IFERROR(VLOOKUP(D1079,DB!A:I,9,0),"")</f>
        <v/>
      </c>
    </row>
  </sheetData>
  <dataValidations count="2">
    <dataValidation allowBlank="1" showInputMessage="1" showErrorMessage="1" sqref="E1" xr:uid="{5914219A-CB83-432D-936A-CC0CB6F3982A}"/>
    <dataValidation type="list" allowBlank="1" showInputMessage="1" showErrorMessage="1" sqref="E2:E107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tabSelected="1"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39120</v>
      </c>
      <c r="B2" s="93" t="str">
        <f>IFERROR(VLOOKUP(D2,DB!A:K,11,0),"")</f>
        <v>R4</v>
      </c>
      <c r="C2" s="96">
        <v>1</v>
      </c>
      <c r="D2" s="93" t="s">
        <v>35092</v>
      </c>
      <c r="E2" s="97" t="s">
        <v>39021</v>
      </c>
      <c r="F2" s="98">
        <v>45703.480717592596</v>
      </c>
      <c r="G2" s="99">
        <f ca="1">IFERROR(NOW()-F2,"")</f>
        <v>260.97398229165992</v>
      </c>
      <c r="H2" s="98">
        <v>45703.474768518521</v>
      </c>
      <c r="I2" s="98" t="str">
        <f>IFERROR(VLOOKUP(D2,DB!A:F,6,0),"")</f>
        <v>SCECO</v>
      </c>
      <c r="J2" s="98" t="str">
        <f>IFERROR(VLOOKUP(D2,DB!A:G,7,0),"")</f>
        <v>Dead</v>
      </c>
      <c r="K2" s="100" t="s">
        <v>39121</v>
      </c>
      <c r="L2" s="93" t="str">
        <f>IFERROR(VLOOKUP(D2,DB!A:I,9,0),"")</f>
        <v>Latis</v>
      </c>
    </row>
    <row r="3" spans="1:16" ht="15" customHeight="1">
      <c r="A3" s="118" t="s">
        <v>39122</v>
      </c>
      <c r="B3" s="118" t="str">
        <f>IFERROR(VLOOKUP(D3,DB!A:K,11,0),"")</f>
        <v>R4</v>
      </c>
      <c r="C3" s="119">
        <v>2</v>
      </c>
      <c r="D3" s="120" t="s">
        <v>37725</v>
      </c>
      <c r="E3" s="97" t="s">
        <v>39021</v>
      </c>
      <c r="F3" s="122">
        <v>45964.391423611109</v>
      </c>
      <c r="G3" s="123">
        <f ca="1">IFERROR(NOW()-F3,"")</f>
        <v>6.3276273147494067E-2</v>
      </c>
      <c r="H3" s="122">
        <v>45964.380046296297</v>
      </c>
      <c r="I3" s="118" t="str">
        <f>IFERROR(VLOOKUP(D3,DB!A:F,6,0),"")</f>
        <v>SCECO</v>
      </c>
      <c r="J3" s="118" t="str">
        <f>IFERROR(VLOOKUP(D3,DB!A:G,7,0),"")</f>
        <v>Dead+Dead</v>
      </c>
      <c r="K3" s="124" t="s">
        <v>39123</v>
      </c>
      <c r="L3" s="120" t="str">
        <f>IFERROR(VLOOKUP(D3,DB!A:I,9,0),"")</f>
        <v>Latis</v>
      </c>
    </row>
    <row r="4" spans="1:16" ht="15" customHeight="1">
      <c r="A4" s="118" t="s">
        <v>39124</v>
      </c>
      <c r="B4" s="118" t="str">
        <f>IFERROR(VLOOKUP(D4,DB!A:K,11,0),"")</f>
        <v>R4</v>
      </c>
      <c r="C4" s="119">
        <v>2</v>
      </c>
      <c r="D4" s="120" t="s">
        <v>37139</v>
      </c>
      <c r="E4" s="97" t="s">
        <v>39021</v>
      </c>
      <c r="F4" s="122">
        <v>45964.4062962963</v>
      </c>
      <c r="G4" s="123">
        <f ca="1">IFERROR(NOW()-F4,"")</f>
        <v>4.8403587956272531E-2</v>
      </c>
      <c r="H4" s="122">
        <v>45964.392418981479</v>
      </c>
      <c r="I4" s="118" t="str">
        <f>IFERROR(VLOOKUP(D4,DB!A:F,6,0),"")</f>
        <v>SCECO</v>
      </c>
      <c r="J4" s="118" t="str">
        <f>IFERROR(VLOOKUP(D4,DB!A:G,7,0),"")</f>
        <v>Dead</v>
      </c>
      <c r="K4" s="124" t="s">
        <v>39125</v>
      </c>
      <c r="L4" s="120" t="str">
        <f>IFERROR(VLOOKUP(D4,DB!A:I,9,0),"")</f>
        <v>Latis</v>
      </c>
    </row>
    <row r="5" spans="1:16" ht="15" customHeight="1">
      <c r="A5" s="118"/>
      <c r="B5" s="118" t="str">
        <f>IFERROR(VLOOKUP(D5,DB!A:K,11,0),"")</f>
        <v/>
      </c>
      <c r="C5" s="119"/>
      <c r="D5" s="120"/>
      <c r="E5" s="97"/>
      <c r="F5" s="122"/>
      <c r="G5" s="123">
        <f ca="1">IFERROR(NOW()-F5,"")</f>
        <v>45964.454699884256</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45964.454699884256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45964.454699884256</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45964.454699884256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45964.454699884256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45964.454699884256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45964.454699884256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45964.454699884256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45964.454699884256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45964.454699884256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121"/>
      <c r="F15" s="122"/>
      <c r="G15" s="123">
        <f ca="1">IFERROR(NOW()-F15,"")</f>
        <v>45964.454699884256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45964.454699884256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45964.454699884256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45964.454699884256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45964.454699884256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121"/>
      <c r="F20" s="122"/>
      <c r="G20" s="123">
        <f ca="1">IFERROR(NOW()-F20,"")</f>
        <v>45964.454699884256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45964.454699884256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45964.454699884256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45964.454699884256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45964.454699884256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45964.454699884256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45964.454699884256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45964.454699884256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45964.454699884256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45964.454699884256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45964.454699884256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45964.454699884256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45964.454699884256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45964.454699884256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45964.454699884256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45964.454699884256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45964.454699884256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45964.454699884256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45964.454699884256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45964.454699884256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45964.454699884256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45964.454699884256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45964.454699884256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45964.454699884256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45964.454699884256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45964.454699884256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45964.454699884256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45964.454699884256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45964.454699884256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45964.454699884256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45964.454699884256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45964.454699884256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45964.454699884256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45964.454699884256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45964.454699884256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45964.454699884256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45964.454699884256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45964.454699884256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45964.454699884256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45964.454699884256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45964.454699884256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45964.454699884256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45964.454699884256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45964.454699884256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45964.454699884256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45964.454699884256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45964.454699884256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45964.454699884256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45964.454699884256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45964.454699884256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45964.454699884256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45964.454699884256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45964.454699884256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45964.454699884256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45964.454699884256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45964.454699884256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45964.454699884256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45964.454699884256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45964.454699884256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45964.454699884256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45964.454699884256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45964.454699884256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45964.454699884256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45964.454699884256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45964.454699884256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45964.454699884256</v>
      </c>
      <c r="H85" s="122"/>
      <c r="I85" s="118" t="str">
        <f>IFERROR(VLOOKUP(D85,DB!A:F,6,0),"")</f>
        <v/>
      </c>
      <c r="J85" s="118" t="str">
        <f>IFERROR(VLOOKUP(D85,DB!A:G,7,0),"")</f>
        <v/>
      </c>
      <c r="K85" s="124"/>
      <c r="L85" s="120" t="str">
        <f>IFERROR(VLOOKUP(D85,DB!A:I,9,0),"")</f>
        <v/>
      </c>
    </row>
    <row r="86" spans="1:12" ht="15" customHeight="1">
      <c r="A86" s="125"/>
      <c r="B86" s="125" t="str">
        <f>IFERROR(VLOOKUP(D86,DB!A:K,11,0),"")</f>
        <v/>
      </c>
      <c r="C86" s="126"/>
      <c r="D86" s="127"/>
      <c r="E86" s="128"/>
      <c r="F86" s="129"/>
      <c r="G86" s="130">
        <f ca="1">IFERROR(NOW()-F86,"")</f>
        <v>45964.454699884256</v>
      </c>
      <c r="H86" s="129"/>
      <c r="I86" s="125" t="str">
        <f>IFERROR(VLOOKUP(D86,DB!A:F,6,0),"")</f>
        <v/>
      </c>
      <c r="J86" s="125" t="str">
        <f>IFERROR(VLOOKUP(D86,DB!A:G,7,0),"")</f>
        <v/>
      </c>
      <c r="K86" s="131"/>
      <c r="L86" s="127" t="str">
        <f>IFERROR(VLOOKUP(D86,DB!A:I,9,0),"")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39126</v>
      </c>
      <c r="B2" s="37" t="str">
        <f>IFERROR(VLOOKUP(D2,DB!A:K,11,0),"")</f>
        <v>R5</v>
      </c>
      <c r="C2" s="37">
        <v>3</v>
      </c>
      <c r="D2" s="117" t="s">
        <v>36011</v>
      </c>
      <c r="E2" s="37" t="s">
        <v>39021</v>
      </c>
      <c r="F2" s="38">
        <v>45891.832060185188</v>
      </c>
      <c r="G2" s="143">
        <f ca="1">IFERROR(NOW()-F2,"")</f>
        <v>72.622639699067804</v>
      </c>
      <c r="H2" s="38">
        <v>45891.790393518517</v>
      </c>
      <c r="I2" s="37" t="str">
        <f>IFERROR(VLOOKUP(D2,DB!A:F,6,0),"")</f>
        <v>Generator-SG</v>
      </c>
      <c r="J2" s="37" t="str">
        <f>IFERROR(VLOOKUP(D2,DB!A:G,7,0),"")</f>
        <v>Vandalized</v>
      </c>
      <c r="K2" s="37" t="s">
        <v>39127</v>
      </c>
      <c r="L2" s="37" t="str">
        <f>IFERROR(VLOOKUP(D2,DB!A:I,9,0),"")</f>
        <v>Latis</v>
      </c>
      <c r="M2" s="116"/>
    </row>
    <row r="3" spans="1:13" ht="30.75">
      <c r="A3" s="37" t="s">
        <v>39128</v>
      </c>
      <c r="B3" s="37" t="str">
        <f>IFERROR(VLOOKUP(D3,DB!A:K,11,0),"")</f>
        <v>R5</v>
      </c>
      <c r="C3" s="37">
        <v>1</v>
      </c>
      <c r="D3" s="37" t="s">
        <v>33268</v>
      </c>
      <c r="E3" s="37" t="s">
        <v>39104</v>
      </c>
      <c r="F3" s="38">
        <v>45926.188877314817</v>
      </c>
      <c r="G3" s="143">
        <f t="shared" ref="G3" ca="1" si="0">IFERROR(NOW()-F3,"")</f>
        <v>38.265822569439479</v>
      </c>
      <c r="H3" s="38">
        <v>45926.158159722225</v>
      </c>
      <c r="I3" s="37" t="str">
        <f>IFERROR(VLOOKUP(D3,DB!A:F,6,0),"")</f>
        <v>SCECO</v>
      </c>
      <c r="J3" s="37" t="str">
        <f>IFERROR(VLOOKUP(D3,DB!A:G,7,0),"")</f>
        <v>Good</v>
      </c>
      <c r="K3" s="37" t="s">
        <v>39129</v>
      </c>
      <c r="L3" s="37" t="str">
        <f>IFERROR(VLOOKUP(D3,DB!A:I,9,0),"")</f>
        <v>Latis</v>
      </c>
      <c r="M3" s="116"/>
    </row>
    <row r="4" spans="1:13" ht="48" customHeight="1">
      <c r="A4" s="151" t="s">
        <v>39130</v>
      </c>
      <c r="B4" s="151" t="str">
        <f>IFERROR(VLOOKUP(D4,DB!A:K,11,0),"")</f>
        <v>R5</v>
      </c>
      <c r="C4" s="151">
        <v>1</v>
      </c>
      <c r="D4" s="151" t="s">
        <v>34758</v>
      </c>
      <c r="E4" s="151" t="s">
        <v>39104</v>
      </c>
      <c r="F4" s="152">
        <v>45948.661111111112</v>
      </c>
      <c r="G4" s="153">
        <f ca="1">IFERROR(NOW()-F4,"")</f>
        <v>15.793588773143711</v>
      </c>
      <c r="H4" s="152">
        <v>45948.661111111112</v>
      </c>
      <c r="I4" s="151" t="str">
        <f>IFERROR(VLOOKUP(D4,DB!A:F,6,0),"")</f>
        <v>SCECO</v>
      </c>
      <c r="J4" s="151" t="str">
        <f>IFERROR(VLOOKUP(D4,DB!A:G,7,0),"")</f>
        <v>Dead</v>
      </c>
      <c r="K4" s="151" t="s">
        <v>39131</v>
      </c>
      <c r="L4" s="151" t="str">
        <f>IFERROR(VLOOKUP(D4,DB!A:I,9,0),"")</f>
        <v>Latis</v>
      </c>
    </row>
    <row r="5" spans="1:13" ht="15">
      <c r="A5" s="151" t="s">
        <v>39132</v>
      </c>
      <c r="B5" s="151" t="str">
        <f>IFERROR(VLOOKUP(D5,DB!A:K,11,0),"")</f>
        <v>R5</v>
      </c>
      <c r="C5" s="151">
        <v>1</v>
      </c>
      <c r="D5" s="151" t="s">
        <v>38150</v>
      </c>
      <c r="E5" s="151" t="s">
        <v>39021</v>
      </c>
      <c r="F5" s="152">
        <v>45964.44431712963</v>
      </c>
      <c r="G5" s="153">
        <f ca="1">IFERROR(NOW()-F5,"")</f>
        <v>1.0382754626334645E-2</v>
      </c>
      <c r="H5" s="152">
        <v>45964.437372685185</v>
      </c>
      <c r="I5" s="151" t="str">
        <f>IFERROR(VLOOKUP(D5,DB!A:F,6,0),"")</f>
        <v>SCECO</v>
      </c>
      <c r="J5" s="151" t="str">
        <f>IFERROR(VLOOKUP(D5,DB!A:G,7,0),"")</f>
        <v>Haj Removal</v>
      </c>
      <c r="K5" s="151" t="s">
        <v>39133</v>
      </c>
      <c r="L5" s="151" t="str">
        <f>IFERROR(VLOOKUP(D5,DB!A:I,9,0),"")</f>
        <v>Latis</v>
      </c>
    </row>
    <row r="6" spans="1:13" ht="15">
      <c r="A6" s="151" t="s">
        <v>39132</v>
      </c>
      <c r="B6" s="151" t="str">
        <f>IFERROR(VLOOKUP(D6,DB!A:K,11,0),"")</f>
        <v>R5</v>
      </c>
      <c r="C6" s="151">
        <v>1</v>
      </c>
      <c r="D6" s="151" t="s">
        <v>38239</v>
      </c>
      <c r="E6" s="151" t="s">
        <v>39021</v>
      </c>
      <c r="F6" s="152">
        <v>45964.44431712963</v>
      </c>
      <c r="G6" s="153">
        <f ca="1">IFERROR(NOW()-F6,"")</f>
        <v>1.0382754626334645E-2</v>
      </c>
      <c r="H6" s="152">
        <v>45964.437372685185</v>
      </c>
      <c r="I6" s="151" t="str">
        <f>IFERROR(VLOOKUP(D6,DB!A:F,6,0),"")</f>
        <v>SCECO</v>
      </c>
      <c r="J6" s="151" t="str">
        <f>IFERROR(VLOOKUP(D6,DB!A:G,7,0),"")</f>
        <v>Haj Removal</v>
      </c>
      <c r="K6" s="151" t="s">
        <v>39133</v>
      </c>
      <c r="L6" s="151" t="str">
        <f>IFERROR(VLOOKUP(D6,DB!A:I,9,0),"")</f>
        <v>Latis</v>
      </c>
    </row>
    <row r="7" spans="1:13" ht="15">
      <c r="A7" s="151"/>
      <c r="B7" s="151" t="str">
        <f>IFERROR(VLOOKUP(D7,DB!A:K,11,0),"")</f>
        <v/>
      </c>
      <c r="C7" s="151"/>
      <c r="D7" s="151"/>
      <c r="E7" s="151"/>
      <c r="F7" s="152"/>
      <c r="G7" s="153">
        <f ca="1">IFERROR(NOW()-F7,"")</f>
        <v>45964.454699884256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45964.454699884256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45964.454699884256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45964.454699884256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45964.454699884256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45964.454699884256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45964.454699884256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45964.454699884256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45964.454699884256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45964.454699884256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45964.454699884256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45964.454699884256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45964.454699884256</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45964.454699884256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45964.454699884256</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45964.454699884256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45964.454699884256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45964.454699884256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45964.454699884256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45964.454699884256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45964.454699884256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45964.454699884256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45964.454699884256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45964.454699884256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45964.454699884256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45964.454699884256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45964.454699884256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45964.454699884256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45964.454699884256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45964.454699884256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45964.454699884256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45964.454699884256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45964.454699884256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45964.454699884256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45964.454699884256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45964.454699884256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45964.454699884256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45964.454699884256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45964.454699884256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45964.454699884256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45964.454699884256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45964.454699884256</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45964.454699884256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45964.454699884256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45964.454699884256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45964.454699884256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45964.454699884256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45964.454699884256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45964.454699884256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45964.454699884256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45964.454699884256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45964.454699884256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45964.454699884256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45964.454699884256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45964.454699884256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45964.454699884256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45964.454699884256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45964.454699884256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45964.454699884256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45964.454699884256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45964.454699884256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45964.454699884256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45964.454699884256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45964.454699884256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45964.454699884256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45964.454699884256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45964.454699884256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45964.454699884256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45964.454699884256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45964.454699884256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45964.454699884256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45964.454699884256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45964.454699884256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45964.454699884256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45964.454699884256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45964.454699884256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45964.454699884256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45964.454699884256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45964.454699884256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45964.454699884256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45964.454699884256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45964.454699884256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45964.454699884256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45964.454699884256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45964.454699884256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45964.454699884256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45964.454699884256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45964.454699884256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45964.454699884256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45964.454699884256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45964.454699884256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45964.454699884256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45964.454699884256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45964.454699884256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45964.454699884256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45964.454699884256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45964.454699884256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45964.454699884256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45964.454699884256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45964.454699884256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45964.454699884256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45964.454699884256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45964.454699884256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45964.454699884256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45964.454699884256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45964.454699884256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45964.454699884256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45964.454699884256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45964.454699884256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45964.454699884256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45964.454699884256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45964.454699884256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45964.454699884256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45964.454699884256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45964.454699884256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45964.454699884256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45964.454699884256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45964.454699884256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45964.454699884256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45964.454699884256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45964.454699884256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45964.454699884256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45964.454699884256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45964.454699884256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45964.454699884256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45964.454699884256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45964.454699884256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45964.454699884256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45964.454699884256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45964.454699884256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45964.454699884256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45964.454699884256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45964.454699884256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45964.454699884256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45964.454699884256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45964.454699884256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45964.454699884256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45964.454699884256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45964.454699884256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45964.454699884256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45964.454699884256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45964.454699884256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45964.454699884256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45964.454699884256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45964.454699884256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45964.454699884256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45964.454699884256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45964.454699884256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45964.454699884256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45964.454699884256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45964.454699884256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45964.454699884256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45964.454699884256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45964.454699884256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45964.454699884256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45964.454699884256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45964.454699884256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45964.454699884256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45964.454699884256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45964.454699884256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45964.454699884256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45964.454699884256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45964.454699884256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45964.454699884256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45964.454699884256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45964.454699884256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45964.454699884256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45964.454699884256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45964.454699884256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45964.454699884256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45964.454699884256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45964.454699884256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45964.454699884256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45964.454699884256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45964.454699884256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45964.454699884256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45964.454699884256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45964.454699884256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45964.454699884256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45964.454699884256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45964.454699884256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45964.454699884256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45964.454699884256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45964.454699884256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45964.454699884256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45964.454699884256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45964.454699884256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45964.454699884256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45964.454699884256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45964.454699884256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45964.454699884256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45964.454699884256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45964.454699884256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45964.454699884256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45964.454699884256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45964.454699884256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45964.454699884256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45964.454699884256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45964.454699884256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45964.454699884256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45964.454699884256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45964.454699884256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45964.454699884256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45964.454699884256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45964.454699884256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45964.454699884256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45964.454699884256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45964.454699884256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45964.454699884256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45964.454699884256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45964.454699884256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45964.454699884256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45964.454699884256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45964.454699884256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45964.454699884256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45964.454699884256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45964.454699884256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45964.454699884256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45964.454699884256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45964.454699884256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45964.454699884256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45964.454699884256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45964.454699884256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45964.454699884256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45964.454699884256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45964.454699884256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45964.454699884256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45964.454699884256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45964.454699884256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45964.454699884256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45964.454699884256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45964.454699884256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45964.454699884256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45964.454699884256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45964.454699884256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45964.454699884256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45964.454699884256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45964.454699884256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45964.454699884256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45964.454699884256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45964.454699884256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45964.454699884256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45964.454699884256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45964.454699884256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45964.454699884256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45964.454699884256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45964.454699884256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45964.454699884256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45964.454699884256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45964.454699884256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45964.454699884256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45964.454699884256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45964.454699884256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45964.454699884256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45964.454699884256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45964.454699884256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45964.454699884256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45964.454699884256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45964.454699884256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45964.454699884256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45964.454699884256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45964.454699884256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45964.454699884256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45964.454699884256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45964.454699884256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45964.454699884256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45964.454699884256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45964.454699884256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45964.454699884256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45964.454699884256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45964.454699884256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45964.454699884256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45964.454699884256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45964.454699884256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45964.454699884256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45964.454699884256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45964.454699884256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45964.454699884256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45964.454699884256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45964.454699884256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45964.454699884256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45964.454699884256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45964.454699884256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45964.454699884256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45964.454699884256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45964.454699884256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45964.454699884256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45964.454699884256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45964.454699884256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45964.454699884256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45964.454699884256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45964.454699884256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45964.454699884256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45964.454699884256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45964.454699884256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45964.454699884256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45964.454699884256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45964.454699884256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45964.454699884256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45964.454699884256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45964.454699884256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45964.454699884256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45964.454699884256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45964.454699884256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45964.454699884256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45964.454699884256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45964.454699884256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45964.454699884256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45964.454699884256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45964.454699884256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45964.454699884256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45964.454699884256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45964.454699884256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45964.454699884256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45964.454699884256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45964.454699884256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45964.454699884256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45964.454699884256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45964.454699884256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45964.454699884256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45964.454699884256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45964.454699884256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45964.454699884256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45964.454699884256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45964.454699884256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45964.454699884256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45964.454699884256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45964.454699884256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45964.454699884256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45964.454699884256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45964.454699884256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45964.454699884256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45964.454699884256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45964.454699884256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45964.454699884256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45964.454699884256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45964.454699884256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45964.454699884256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45964.454699884256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45964.454699884256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45964.454699884256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45964.454699884256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45964.454699884256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45964.454699884256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45964.454699884256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45964.454699884256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45964.454699884256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45964.454699884256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45964.454699884256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45964.454699884256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45964.454699884256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45964.454699884256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45964.454699884256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45964.454699884256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45964.454699884256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45964.454699884256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45964.454699884256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45964.454699884256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45964.454699884256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45964.454699884256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45964.454699884256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45964.454699884256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45964.454699884256</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39134</v>
      </c>
      <c r="B2" s="169" t="str">
        <f>IFERROR(VLOOKUP(D2,DB!A:K,11,0),"")</f>
        <v>R6</v>
      </c>
      <c r="C2" s="170">
        <v>1</v>
      </c>
      <c r="D2" s="169" t="s">
        <v>30770</v>
      </c>
      <c r="E2" s="102" t="s">
        <v>39021</v>
      </c>
      <c r="F2" s="174">
        <v>45964.139004629629</v>
      </c>
      <c r="G2" s="115">
        <f t="shared" ref="G2:G15" ca="1" si="0">IFERROR(NOW()-F2,"-")</f>
        <v>0.31569525462691672</v>
      </c>
      <c r="H2" s="171">
        <v>45964.083634259259</v>
      </c>
      <c r="I2" s="169" t="str">
        <f>IFERROR(VLOOKUP(D2,DB!A:F,6,0),"")</f>
        <v>SCECO</v>
      </c>
      <c r="J2" s="169" t="str">
        <f>IFERROR(VLOOKUP(D2,DB!A:G,7,0),"")</f>
        <v>Vandalized</v>
      </c>
      <c r="K2" s="172" t="s">
        <v>39135</v>
      </c>
      <c r="L2" s="173" t="str">
        <f>IFERROR(VLOOKUP(D2,DB!A:I,9,0),"")</f>
        <v>Latis</v>
      </c>
    </row>
    <row r="3" spans="1:16383" ht="31.5" customHeight="1">
      <c r="A3" s="168"/>
      <c r="B3" s="169" t="str">
        <f>IFERROR(VLOOKUP(D3,DB!A:K,11,0),"")</f>
        <v/>
      </c>
      <c r="C3" s="170"/>
      <c r="D3" s="169"/>
      <c r="E3" s="102"/>
      <c r="F3" s="171"/>
      <c r="G3" s="115">
        <f t="shared" ca="1" si="0"/>
        <v>45964.454699884256</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45964.454699884256</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45964.454699884256</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45964.454699884256</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45964.454699884256</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45964.454699884256</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45964.454699884256</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45964.454699884256</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45964.454699884256</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45964.454699884256</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45964.454699884256</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45964.454699884256</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45964.454699884256</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45964.454699884256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45964.454699884256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45964.454699884256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45964.454699884256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45964.454699884256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45964.454699884256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45964.454699884256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45964.454699884256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45964.454699884256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45964.454699884256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45964.454699884256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45964.454699884256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45964.454699884256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45964.454699884256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45964.454699884256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45964.454699884256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45964.454699884256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45964.454699884256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45964.454699884256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45964.454699884256</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2025-11-03T07:55:21Z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