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02" documentId="13_ncr:1_{F6CB121F-512D-4AA6-A0C1-0FB36C537598}" xr6:coauthVersionLast="47" xr6:coauthVersionMax="47" xr10:uidLastSave="{40C6A20F-0B61-4963-BCDA-0F504316C19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<sst xmlns="http://schemas.openxmlformats.org/spreadsheetml/2006/main" count="179012" uniqueCount="39098">
  <si>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</si>
  <si>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</si>
  <si>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</si>
  <si>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</si>
  <si>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</si>
  <si>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</si>
  <si>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</si>
  <si>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</si>
  <si>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</si>
  <si>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</si>
  <si>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</si>
  <si>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</si>
  <si>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</si>
  <si>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</si>
  <si>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</si>
  <si>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</si>
  <si>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</si>
  <si>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</si>
  <si>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</si>
  <si>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</si>
  <si>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</si>
  <si>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</si>
  <si>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</si>
  <si>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</si>
  <si>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</si>
  <si>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</si>
  <si>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</si>
  <si>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</si>
  <si>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</si>
  <si>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</si>
  <si>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</si>
  <si>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</si>
  <si>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</si>
  <si>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</si>
  <si>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</si>
  <si>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</si>
  <si>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</si>
  <si>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</si>
  <si>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</si>
  <si>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</si>
  <si>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</si>
  <si>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</si>
  <si>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</si>
  <si>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</si>
  <si>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</si>
  <si>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</si>
  <si>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</si>
  <si>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</si>
  <si>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</si>
  <si>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</si>
  <si>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</si>
  <si>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</si>
  <si>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</si>
  <si>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</si>
  <si>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</si>
  <si>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</si>
  <si>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</si>
  <si>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</si>
  <si>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</si>
  <si>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</si>
  <si>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</si>
  <si>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</si>
  <si>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</si>
  <si>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</si>
  <si>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</si>
  <si>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</si>
  <si>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</si>
  <si>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</si>
  <si>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</si>
  <si>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</si>
  <si>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</si>
  <si>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</si>
  <si>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</si>
  <si>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</si>
  <si>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</si>
  <si>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</si>
  <si>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</si>
  <si>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</si>
  <si>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</si>
  <si>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</si>
  <si>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</si>
  <si>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</si>
  <si>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</si>
  <si>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</si>
  <si>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</si>
  <si>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</si>
  <si>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</si>
  <si>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</si>
  <si>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</si>
  <si>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</si>
  <si>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</si>
  <si>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</si>
  <si>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</si>
  <si>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</si>
  <si>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</si>
  <si>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</si>
  <si>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</si>
  <si>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</si>
  <si>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</si>
  <si>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</si>
  <si>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</si>
  <si>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</si>
  <si>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</si>
  <si>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</si>
  <si>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</si>
  <si>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</si>
  <si>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</si>
  <si>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</si>
  <si>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</si>
  <si>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</si>
  <si>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</si>
  <si>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</si>
  <si>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</si>
  <si>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</si>
  <si>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</si>
  <si>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</si>
  <si>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</si>
  <si>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</si>
  <si>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</si>
  <si>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</si>
  <si>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</si>
  <si>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</si>
  <si>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</si>
  <si>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</si>
  <si>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</si>
  <si>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</si>
  <si>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</si>
  <si>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</si>
  <si>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</si>
  <si>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</si>
  <si>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</si>
  <si>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</si>
  <si>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</si>
  <si>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</si>
  <si>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</si>
  <si>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</si>
  <si>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</si>
  <si>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</si>
  <si>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</si>
  <si>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</si>
  <si>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</si>
  <si>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</si>
  <si>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</si>
  <si>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</si>
  <si>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</si>
  <si>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</si>
  <si>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</si>
  <si>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</si>
  <si>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</si>
  <si>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</si>
  <si>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</si>
  <si>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</si>
  <si>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</si>
  <si>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</si>
  <si>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</si>
  <si>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</si>
  <si>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</si>
  <si>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</si>
  <si>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</si>
  <si>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</si>
  <si>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</si>
  <si>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</si>
  <si>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</si>
  <si>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</si>
  <si>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</si>
  <si>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</si>
  <si>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</si>
  <si>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</si>
  <si>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</si>
  <si>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</si>
  <si>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</si>
  <si>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</si>
  <si>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</si>
  <si>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</si>
  <si>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</si>
  <si>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</si>
  <si>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</si>
  <si>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</si>
  <si>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</si>
  <si>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</si>
  <si>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</si>
  <si>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</si>
  <si>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</si>
  <si>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</si>
  <si>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</si>
  <si>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</si>
  <si>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</si>
  <si>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</si>
  <si>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</si>
  <si>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</si>
  <si>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</si>
  <si>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</si>
  <si>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</si>
  <si>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</si>
  <si>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</si>
  <si>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</si>
  <si>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</si>
  <si>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</si>
  <si>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</si>
  <si>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</si>
  <si>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</si>
  <si>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</si>
  <si>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</si>
  <si>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</si>
  <si>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</si>
  <si>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</si>
  <si>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</si>
  <si>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</si>
  <si>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</si>
  <si>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</si>
  <si>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</si>
  <si>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</si>
  <si>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</si>
  <si>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</si>
  <si>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</si>
  <si>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</si>
  <si>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</si>
  <si>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</si>
  <si>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</si>
  <si>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</si>
  <si>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</si>
  <si>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</si>
  <si>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</si>
  <si>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</si>
  <si>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</si>
  <si>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</si>
  <si>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</si>
  <si>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</si>
  <si>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</si>
  <si>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</si>
  <si>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</si>
  <si>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</si>
  <si>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</si>
  <si>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</si>
  <si>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</si>
  <si>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</si>
  <si>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</si>
  <si>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</si>
  <si>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</si>
  <si>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</si>
  <si>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</si>
  <si>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</si>
  <si>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</si>
  <si>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</si>
  <si>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</si>
  <si>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</si>
  <si>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</si>
  <si>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</si>
  <si>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</si>
  <si>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</si>
  <si>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</si>
  <si>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</si>
  <si>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</si>
  <si>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</si>
  <si>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</si>
  <si>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</si>
  <si>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</si>
  <si>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</si>
  <si>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</si>
  <si>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</si>
  <si>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</si>
  <si>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</si>
  <si>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</si>
  <si>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</si>
  <si>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</si>
  <si>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</si>
  <si>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</si>
  <si>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</si>
  <si>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</si>
  <si>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</si>
  <si>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</si>
  <si>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</si>
  <si>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</si>
  <si>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</si>
  <si>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</si>
  <si>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</si>
  <si>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</si>
  <si>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</si>
  <si>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</si>
  <si>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</si>
  <si>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</si>
  <si>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</si>
  <si>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</si>
  <si>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</si>
  <si>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</si>
  <si>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</si>
  <si>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</si>
  <si>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</si>
  <si>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</si>
  <si>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</si>
  <si>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</si>
  <si>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</si>
  <si>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</si>
  <si>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</si>
  <si>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</si>
  <si>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</si>
  <si>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</si>
  <si>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</si>
  <si>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</si>
  <si>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</si>
  <si>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</si>
  <si>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</si>
  <si>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</si>
  <si>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</si>
  <si>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</si>
  <si>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</si>
  <si>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</si>
  <si>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</si>
  <si>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</si>
  <si>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</si>
  <si>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</si>
  <si>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</si>
  <si>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</si>
  <si>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</si>
  <si>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</si>
  <si>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</si>
  <si>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</si>
  <si>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</si>
  <si>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</si>
  <si>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</si>
  <si>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</si>
  <si>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</si>
  <si>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</si>
  <si>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</si>
  <si>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</si>
  <si>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</si>
  <si>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</si>
  <si>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</si>
  <si>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</si>
  <si>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</si>
  <si>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</si>
  <si>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</si>
  <si>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</si>
  <si>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</si>
  <si>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</si>
  <si>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</si>
  <si>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</si>
  <si>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</si>
  <si>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</si>
  <si>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</si>
  <si>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</si>
  <si>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</si>
  <si>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</si>
  <si>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</si>
  <si>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</si>
  <si>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</si>
  <si>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</si>
  <si>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</si>
  <si>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</si>
  <si>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</si>
  <si>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</si>
  <si>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</si>
  <si>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</si>
  <si>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</si>
  <si>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</si>
  <si>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</si>
  <si>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</si>
  <si>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</si>
  <si>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</si>
  <si>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</si>
  <si>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</si>
  <si>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</si>
  <si>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</si>
  <si>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</si>
  <si>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</si>
  <si>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</si>
  <si>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</si>
  <si>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</si>
  <si>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</si>
  <si>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</si>
  <si>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</si>
  <si>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</si>
  <si>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</si>
  <si>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</si>
  <si>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</si>
  <si>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</si>
  <si>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</si>
  <si>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</si>
  <si>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</si>
  <si>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</si>
  <si>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</si>
  <si>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</si>
  <si>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</si>
  <si>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</si>
  <si>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</si>
  <si>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</si>
  <si>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</si>
  <si>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</si>
  <si>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</si>
  <si>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</si>
  <si>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</si>
  <si>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</si>
  <si>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</si>
  <si>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</si>
  <si>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</si>
  <si>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</si>
  <si>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</si>
  <si>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</si>
  <si>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</si>
  <si>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</si>
  <si>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</si>
  <si>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</si>
  <si>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</si>
  <si>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</si>
  <si>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</si>
  <si>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</si>
  <si>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</si>
  <si>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</si>
  <si>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</si>
  <si>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</si>
  <si>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</si>
  <si>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</si>
  <si>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</si>
  <si>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</si>
  <si>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</si>
  <si>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</si>
  <si>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</si>
  <si>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</si>
  <si>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</si>
  <si>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</si>
  <si>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</si>
  <si>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</si>
  <si>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</si>
  <si>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</si>
  <si>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</si>
  <si>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</si>
  <si>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</si>
  <si>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</si>
  <si>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</si>
  <si>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</si>
  <si>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</si>
  <si>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</si>
  <si>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</si>
  <si>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</si>
  <si>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</si>
  <si>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</si>
  <si>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</si>
  <si>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</si>
  <si>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</si>
  <si>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</si>
  <si>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</si>
  <si>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</si>
  <si>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</si>
  <si>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</si>
  <si>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</si>
  <si>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</si>
  <si>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</si>
  <si>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</si>
  <si>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</si>
  <si>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</si>
  <si>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</si>
  <si>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</si>
  <si>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</si>
  <si>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</si>
  <si>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</si>
  <si>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</si>
  <si>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</si>
  <si>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</si>
  <si>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</si>
  <si>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</si>
  <si>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</si>
  <si>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</si>
  <si>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</si>
  <si>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</si>
  <si>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</si>
  <si>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</si>
  <si>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</si>
  <si>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</si>
  <si>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</si>
  <si>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</si>
  <si>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</si>
  <si>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</si>
  <si>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</si>
  <si>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</si>
  <si>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</si>
  <si>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</si>
  <si>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</si>
  <si>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</si>
  <si>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</si>
  <si>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</si>
  <si>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</si>
  <si>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</si>
  <si>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</si>
  <si>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</si>
  <si>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</si>
  <si>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</si>
  <si>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</si>
  <si>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</si>
  <si>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</si>
  <si>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</si>
  <si>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</si>
  <si>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</si>
  <si>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</si>
  <si>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</si>
  <si>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</si>
  <si>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</si>
  <si>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</si>
  <si>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</si>
  <si>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</si>
  <si>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</si>
  <si>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</si>
  <si>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</si>
  <si>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</si>
  <si>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</si>
  <si>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</si>
  <si>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</si>
  <si>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</si>
  <si>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</si>
  <si>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</si>
  <si>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</si>
  <si>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</si>
  <si>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</si>
  <si>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</si>
  <si>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</si>
  <si>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</si>
  <si>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</si>
  <si>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</si>
  <si>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</si>
  <si>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</si>
  <si>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</si>
  <si>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</si>
  <si>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</si>
  <si>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</si>
  <si>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</si>
  <si>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</si>
  <si>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</si>
  <si>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</si>
  <si>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</si>
  <si>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</si>
  <si>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</si>
  <si>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</si>
  <si>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</si>
  <si>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</si>
  <si>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</si>
  <si>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</si>
  <si>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</si>
  <si>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</si>
  <si>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</si>
  <si>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</si>
  <si>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</si>
  <si>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</si>
  <si>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</si>
  <si>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</si>
  <si>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</si>
  <si>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</si>
  <si>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</si>
  <si>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</si>
  <si>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</si>
  <si>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</si>
  <si>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</si>
  <si>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</si>
  <si>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</si>
  <si>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</si>
  <si>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</si>
  <si>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</si>
  <si>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</si>
  <si>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</si>
  <si>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</si>
  <si>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</si>
  <si>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</si>
  <si>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</si>
  <si>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</si>
  <si>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</si>
  <si>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</si>
  <si>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</si>
  <si>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</si>
  <si>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</si>
  <si>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</si>
  <si>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</si>
  <si>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</si>
  <si>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</si>
  <si>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</si>
  <si>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</si>
  <si>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</si>
  <si>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</si>
  <si>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</si>
  <si>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</si>
  <si>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</si>
  <si>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</si>
  <si>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</si>
  <si>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</si>
  <si>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</si>
  <si>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</si>
  <si>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</si>
  <si>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</si>
  <si>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</si>
  <si>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</si>
  <si>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</si>
  <si>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</si>
  <si>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</si>
  <si>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</si>
  <si>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</si>
  <si>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</si>
  <si>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</si>
  <si>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</si>
  <si>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</si>
  <si>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</si>
  <si>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</si>
  <si>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</si>
  <si>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</si>
  <si>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</si>
  <si>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</si>
  <si>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</si>
  <si>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</si>
  <si>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</si>
  <si>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</si>
  <si>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</si>
  <si>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</si>
  <si>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</si>
  <si>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</si>
  <si>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</si>
  <si>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</si>
  <si>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</si>
  <si>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</si>
  <si>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</si>
  <si>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</si>
  <si>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</si>
  <si>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</si>
  <si>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</si>
  <si>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</si>
  <si>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</si>
  <si>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</si>
  <si>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</si>
  <si>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</si>
  <si>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</si>
  <si>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</si>
  <si>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</si>
  <si>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</si>
  <si>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</si>
  <si>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</si>
  <si>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</si>
  <si>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</si>
  <si>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</si>
  <si>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</si>
  <si>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</si>
  <si>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</si>
  <si>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</si>
  <si>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</si>
  <si>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</si>
  <si>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</si>
  <si>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</si>
  <si>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</si>
  <si>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</si>
  <si>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</si>
  <si>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</si>
  <si>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</si>
  <si>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</si>
  <si>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</si>
  <si>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</si>
  <si>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</si>
  <si>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</si>
  <si>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</si>
  <si>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</si>
  <si>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</si>
  <si>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</si>
  <si>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</si>
  <si>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</si>
  <si>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</si>
  <si>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</si>
  <si>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</si>
  <si>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</si>
  <si>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</si>
  <si>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</si>
  <si>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</si>
  <si>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</si>
  <si>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</si>
  <si>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</si>
  <si>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</si>
  <si>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</si>
  <si>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</si>
  <si>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</si>
  <si>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</si>
  <si>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</si>
  <si>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</si>
  <si>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</si>
  <si>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</si>
  <si>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</si>
  <si>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</si>
  <si>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</si>
  <si>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</si>
  <si>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</si>
  <si>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</si>
  <si>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</si>
  <si>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</si>
  <si>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</si>
  <si>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</si>
  <si>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</si>
  <si>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</si>
  <si>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</si>
  <si>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</si>
  <si>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</si>
  <si>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</si>
  <si>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</si>
  <si>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</si>
  <si>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</si>
  <si>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</si>
  <si>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</si>
  <si>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</si>
  <si>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</si>
  <si>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</si>
  <si>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</si>
  <si>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</si>
  <si>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</si>
  <si>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</si>
  <si>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</si>
  <si>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</si>
  <si>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</si>
  <si>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</si>
  <si>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</si>
  <si>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</si>
  <si>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</si>
  <si>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</si>
  <si>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</si>
  <si>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</si>
  <si>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</si>
  <si>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</si>
  <si>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</si>
  <si>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</si>
  <si>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</si>
  <si>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</si>
  <si>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</si>
  <si>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</si>
  <si>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</si>
  <si>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</si>
  <si>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</si>
  <si>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</si>
  <si>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</si>
  <si>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</si>
  <si>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</si>
  <si>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</si>
  <si>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</si>
  <si>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</si>
  <si>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</si>
  <si>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</si>
  <si>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</si>
  <si>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</si>
  <si>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</si>
  <si>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</si>
  <si>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</si>
  <si>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</si>
  <si>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</si>
  <si>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</si>
  <si>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</si>
  <si>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</si>
  <si>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</si>
  <si>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</si>
  <si>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</si>
  <si>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</si>
  <si>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</si>
  <si>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</si>
  <si>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</si>
  <si>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</si>
  <si>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</si>
  <si>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</si>
  <si>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</si>
  <si>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</si>
  <si>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</si>
  <si>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</si>
  <si>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</si>
  <si>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</si>
  <si>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</si>
  <si>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</si>
  <si>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</si>
  <si>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</si>
  <si>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</si>
  <si>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</si>
  <si>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</si>
  <si>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</si>
  <si>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</si>
  <si>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</si>
  <si>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</si>
  <si>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</si>
  <si>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</si>
  <si>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</si>
  <si>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</si>
  <si>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</si>
  <si>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</si>
  <si>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</si>
  <si>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</si>
  <si>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</si>
  <si>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</si>
  <si>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</si>
  <si>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</si>
  <si>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</si>
  <si>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</si>
  <si>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</si>
  <si>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</si>
  <si>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</si>
  <si>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</si>
  <si>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</si>
  <si>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</si>
  <si>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</si>
  <si>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</si>
  <si>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</si>
  <si>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</si>
  <si>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</si>
  <si>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</si>
  <si>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</si>
  <si>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</si>
  <si>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</si>
  <si>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</si>
  <si>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</si>
  <si>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</si>
  <si>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</si>
  <si>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</si>
  <si>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</si>
  <si>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</si>
  <si>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</si>
  <si>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</si>
  <si>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</si>
  <si>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</si>
  <si>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</si>
  <si>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</si>
  <si>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</si>
  <si>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</si>
  <si>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</si>
  <si>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</si>
  <si>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</si>
  <si>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</si>
  <si>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</si>
  <si>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</si>
  <si>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</si>
  <si>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</si>
  <si>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</si>
  <si>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</si>
  <si>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</si>
  <si>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</si>
  <si>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</si>
  <si>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</si>
  <si>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</si>
  <si>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</si>
  <si>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</si>
  <si>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</si>
  <si>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</si>
  <si>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</si>
  <si>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</si>
  <si>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</si>
  <si>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</si>
  <si>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</si>
  <si>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</si>
  <si>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</si>
  <si>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</si>
  <si>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</si>
  <si>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</si>
  <si>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</si>
  <si>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</si>
  <si>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</si>
  <si>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</si>
  <si>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</si>
  <si>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</si>
  <si>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</si>
  <si>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</si>
  <si>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</si>
  <si>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</si>
  <si>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</si>
  <si>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</si>
  <si>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</si>
  <si>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</si>
  <si>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</si>
  <si>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</si>
  <si>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</si>
  <si>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</si>
  <si>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</si>
  <si>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</si>
  <si>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</si>
  <si>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</si>
  <si>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</si>
  <si>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</si>
  <si>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</si>
  <si>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</si>
  <si>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</si>
  <si>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</si>
  <si>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</si>
  <si>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</si>
  <si>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</si>
  <si>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</si>
  <si>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</si>
  <si>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</si>
  <si>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</si>
  <si>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</si>
  <si>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</si>
  <si>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</si>
  <si>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</si>
  <si>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</si>
  <si>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</si>
  <si>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</si>
  <si>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</si>
  <si>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</si>
  <si>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</si>
  <si>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</si>
  <si>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</si>
  <si>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</si>
  <si>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</si>
  <si>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</si>
  <si>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</si>
  <si>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</si>
  <si>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</si>
  <si>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</si>
  <si>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</si>
  <si>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</si>
  <si>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</si>
  <si>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</si>
  <si>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</si>
  <si>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</si>
  <si>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</si>
  <si>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</si>
  <si>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</si>
  <si>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</si>
  <si>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</si>
  <si>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</si>
  <si>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</si>
  <si>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</si>
  <si>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</si>
  <si>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</si>
  <si>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</si>
  <si>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</si>
  <si>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</si>
  <si>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</si>
  <si>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</si>
  <si>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</si>
  <si>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</si>
  <si>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</si>
  <si>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</si>
  <si>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</si>
  <si>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</si>
  <si>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</si>
  <si>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</si>
  <si>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</si>
  <si>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</si>
  <si>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</si>
  <si>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</si>
  <si>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</si>
  <si>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</si>
  <si>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</si>
  <si>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</si>
  <si>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</si>
  <si>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</si>
  <si>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</si>
  <si>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</si>
  <si>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</si>
  <si>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</si>
  <si>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</si>
  <si>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</si>
  <si>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</si>
  <si>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</si>
  <si>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</si>
  <si>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</si>
  <si>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</si>
  <si>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</si>
  <si>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</si>
  <si>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</si>
  <si>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</si>
  <si>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</si>
  <si>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</si>
  <si>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</si>
  <si>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</si>
  <si>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</si>
  <si>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</si>
  <si>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</si>
  <si>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</si>
  <si>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</si>
  <si>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</si>
  <si>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</si>
  <si>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</si>
  <si>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</si>
  <si>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</si>
  <si>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</si>
  <si>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</si>
  <si>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</si>
  <si>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</si>
  <si>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</si>
  <si>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</si>
  <si>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</si>
  <si>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</si>
  <si>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</si>
  <si>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</si>
  <si>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</si>
  <si>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</si>
  <si>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</si>
  <si>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</si>
  <si>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</si>
  <si>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</si>
  <si>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</si>
  <si>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</si>
  <si>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</si>
  <si>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</si>
  <si>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</si>
  <si>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</si>
  <si>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</si>
  <si>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</si>
  <si>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</si>
  <si>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</si>
  <si>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</si>
  <si>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</si>
  <si>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</si>
  <si>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</si>
  <si>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</si>
  <si>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</si>
  <si>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</si>
  <si>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</si>
  <si>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</si>
  <si>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</si>
  <si>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</si>
  <si>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</si>
  <si>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</si>
  <si>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</si>
  <si>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</si>
  <si>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</si>
  <si>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</si>
  <si>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</si>
  <si>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</si>
  <si>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</si>
  <si>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</si>
  <si>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</si>
  <si>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</si>
  <si>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</si>
  <si>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</si>
  <si>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</si>
  <si>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</si>
  <si>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</si>
  <si>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</si>
  <si>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</si>
  <si>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</si>
  <si>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</si>
  <si>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</si>
  <si>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</si>
  <si>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</si>
  <si>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</si>
  <si>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</si>
  <si>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</si>
  <si>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</si>
  <si>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</si>
  <si>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</si>
  <si>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</si>
  <si>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</si>
  <si>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</si>
  <si>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</si>
  <si>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</si>
  <si>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</si>
  <si>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</si>
  <si>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</si>
  <si>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</si>
  <si>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</si>
  <si>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</si>
  <si>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</si>
  <si>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</si>
  <si>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</si>
  <si>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</si>
  <si>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</si>
  <si>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</si>
  <si>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</si>
  <si>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</si>
  <si>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</si>
  <si>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</si>
  <si>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</si>
  <si>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</si>
  <si>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</si>
  <si>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</si>
  <si>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</si>
  <si>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</si>
  <si>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</si>
  <si>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</si>
  <si>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</si>
  <si>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</si>
  <si>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</si>
  <si>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</si>
  <si>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</si>
  <si>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</si>
  <si>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</si>
  <si>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</si>
  <si>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</si>
  <si>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</si>
  <si>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</si>
  <si>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</si>
  <si>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</si>
  <si>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</si>
  <si>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</si>
  <si>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</si>
  <si>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</si>
  <si>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</si>
  <si>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</si>
  <si>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</si>
  <si>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</si>
  <si>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</si>
  <si>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</si>
  <si>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</si>
  <si>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</si>
  <si>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</si>
  <si>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</si>
  <si>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</si>
  <si>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</si>
  <si>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</si>
  <si>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</si>
  <si>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</si>
  <si>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</si>
  <si>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</si>
  <si>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</si>
  <si>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</si>
  <si>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</si>
  <si>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</si>
  <si>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</si>
  <si>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</si>
  <si>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</si>
  <si>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</si>
  <si>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</si>
  <si>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</si>
  <si>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</si>
  <si>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</si>
  <si>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</si>
  <si>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</si>
  <si>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</si>
  <si>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</si>
  <si>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</si>
  <si>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</si>
  <si>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</si>
  <si>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</si>
  <si>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</si>
  <si>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</si>
  <si>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</si>
  <si>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</si>
  <si>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</si>
  <si>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</si>
  <si>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</si>
  <si>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</si>
  <si>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</si>
  <si>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</si>
  <si>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</si>
  <si>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</si>
  <si>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</si>
  <si>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</si>
  <si>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</si>
  <si>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</si>
  <si>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</si>
  <si>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</si>
  <si>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</si>
  <si>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</si>
  <si>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</si>
  <si>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</si>
  <si>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</si>
  <si>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</si>
  <si>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</si>
  <si>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</si>
  <si>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</si>
  <si>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</si>
  <si>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</si>
  <si>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</si>
  <si>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</si>
  <si>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</si>
  <si>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</si>
  <si>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</si>
  <si>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</si>
  <si>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</si>
  <si>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</si>
  <si>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</si>
  <si>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</si>
  <si>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</si>
  <si>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</si>
  <si>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</si>
  <si>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</si>
  <si>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</si>
  <si>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</si>
  <si>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</si>
  <si>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</si>
  <si>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</si>
  <si>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</si>
  <si>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</si>
  <si>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</si>
  <si>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</si>
  <si>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</si>
  <si>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</si>
  <si>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</si>
  <si>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</si>
  <si>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</si>
  <si>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</si>
  <si>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</si>
  <si>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</si>
  <si>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</si>
  <si>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</si>
  <si>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</si>
  <si>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</si>
  <si>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</si>
  <si>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</si>
  <si>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</si>
  <si>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</si>
  <si>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</si>
  <si>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</si>
  <si>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</si>
  <si>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</si>
  <si>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</si>
  <si>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</si>
  <si>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</si>
  <si>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</si>
  <si>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</si>
  <si>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</si>
  <si>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</si>
  <si>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</si>
  <si>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</si>
  <si>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</si>
  <si>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</si>
  <si>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</si>
  <si>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</si>
  <si>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</si>
  <si>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</si>
  <si>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</si>
  <si>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</si>
  <si>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</si>
  <si>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</si>
  <si>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</si>
  <si>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</si>
  <si>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</si>
  <si>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</si>
  <si>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</si>
  <si>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</si>
  <si>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</si>
  <si>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</si>
  <si>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</si>
  <si>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</si>
  <si>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</si>
  <si>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</si>
  <si>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</si>
  <si>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</si>
  <si>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</si>
  <si>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</si>
  <si>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</si>
  <si>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</si>
  <si>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</si>
  <si>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</si>
  <si>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</si>
  <si>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</si>
  <si>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</si>
  <si>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</si>
  <si>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</si>
  <si>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</si>
  <si>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</si>
  <si>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</si>
  <si>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</si>
  <si>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</si>
  <si>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</si>
  <si>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</si>
  <si>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</si>
  <si>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</si>
  <si>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</si>
  <si>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</si>
  <si>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</si>
  <si>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</si>
  <si>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</si>
  <si>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</si>
  <si>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</si>
  <si>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</si>
  <si>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</si>
  <si>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</si>
  <si>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</si>
  <si>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</si>
  <si>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</si>
  <si>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</si>
  <si>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</si>
  <si>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</si>
  <si>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</si>
  <si>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</si>
  <si>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</si>
  <si>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</si>
  <si>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</si>
  <si>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</si>
  <si>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</si>
  <si>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</si>
  <si>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</si>
  <si>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</si>
  <si>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</si>
  <si>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</si>
  <si>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</si>
  <si>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</si>
  <si>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</si>
  <si>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</si>
  <si>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</si>
  <si>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</si>
  <si>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</si>
  <si>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</si>
  <si>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</si>
  <si>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</si>
  <si>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</si>
  <si>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</si>
  <si>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</si>
  <si>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</si>
  <si>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</si>
  <si>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</si>
  <si>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</si>
  <si>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</si>
  <si>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</si>
  <si>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</si>
  <si>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</si>
  <si>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</si>
  <si>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</si>
  <si>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</si>
  <si>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</si>
  <si>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</si>
  <si>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</si>
  <si>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</si>
  <si>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</si>
  <si>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</si>
  <si>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</si>
  <si>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</si>
  <si>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</si>
  <si>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</si>
  <si>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</si>
  <si>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</si>
  <si>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</si>
  <si>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</si>
  <si>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</si>
  <si>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</si>
  <si>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</si>
  <si>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</si>
  <si>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</si>
  <si>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</si>
  <si>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</si>
  <si>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</si>
  <si>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</si>
  <si>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</si>
  <si>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</si>
  <si>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</si>
  <si>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</si>
  <si>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</si>
  <si>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</si>
  <si>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</si>
  <si>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</si>
  <si>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</si>
  <si>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</si>
  <si>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</si>
  <si>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</si>
  <si>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</si>
  <si>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</si>
  <si>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</si>
  <si>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</si>
  <si>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</si>
  <si>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</si>
  <si>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</si>
  <si>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</si>
  <si>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</si>
  <si>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</si>
  <si>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</si>
  <si>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</si>
  <si>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</si>
  <si>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</si>
  <si>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</si>
  <si>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</si>
  <si>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</si>
  <si>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</si>
  <si>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</si>
  <si>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</si>
  <si>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</si>
  <si>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</si>
  <si>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</si>
  <si>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</si>
  <si>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</si>
  <si>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</si>
  <si>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</si>
  <si>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</si>
  <si>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</si>
  <si>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</si>
  <si>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</si>
  <si>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</si>
  <si>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</si>
  <si>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</si>
  <si>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</si>
  <si>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</si>
  <si>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</si>
  <si>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</si>
  <si>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</si>
  <si>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</si>
  <si>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</si>
  <si>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</si>
  <si>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</si>
  <si>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</si>
  <si>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</si>
  <si>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</si>
  <si>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</si>
  <si>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</si>
  <si>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</si>
  <si>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</si>
  <si>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</si>
  <si>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</si>
  <si>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</si>
  <si>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</si>
  <si>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</si>
  <si>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</si>
  <si>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</si>
  <si>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</si>
  <si>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</si>
  <si>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</si>
  <si>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</si>
  <si>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</si>
  <si>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</si>
  <si>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</si>
  <si>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</si>
  <si>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</si>
  <si>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</si>
  <si>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</si>
  <si>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</si>
  <si>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</si>
  <si>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</si>
  <si>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</si>
  <si>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</si>
  <si>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</si>
  <si>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</si>
  <si>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</si>
  <si>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</si>
  <si>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</si>
  <si>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</si>
  <si>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</si>
  <si>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</si>
  <si>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</si>
  <si>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</si>
  <si>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</si>
  <si>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</si>
  <si>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</si>
  <si>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</si>
  <si>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</si>
  <si>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</si>
  <si>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</si>
  <si>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</si>
  <si>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</si>
  <si>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</si>
  <si>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</si>
  <si>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</si>
  <si>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</si>
  <si>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</si>
  <si>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</si>
  <si>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</si>
  <si>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</si>
  <si>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</si>
  <si>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</si>
  <si>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</si>
  <si>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</si>
  <si>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</si>
  <si>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</si>
  <si>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</si>
  <si>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</si>
  <si>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</si>
  <si>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</si>
  <si>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</si>
  <si>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</si>
  <si>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</si>
  <si>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</si>
  <si>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</si>
  <si>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</si>
  <si>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</si>
  <si>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</si>
  <si>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</si>
  <si>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</si>
  <si>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</si>
  <si>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</si>
  <si>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</si>
  <si>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</si>
  <si>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</si>
  <si>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</si>
  <si>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</si>
  <si>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</si>
  <si>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</si>
  <si>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</si>
  <si>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</si>
  <si>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</si>
  <si>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</si>
  <si>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</si>
  <si>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</si>
  <si>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</si>
  <si>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</si>
  <si>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</si>
  <si>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</si>
  <si>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</si>
  <si>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</si>
  <si>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</si>
  <si>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</si>
  <si>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</si>
  <si>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</si>
  <si>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</si>
  <si>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</si>
  <si>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</si>
  <si>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</si>
  <si>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</si>
  <si>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</si>
  <si>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</si>
  <si>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</si>
  <si>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</si>
  <si>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</si>
  <si>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</si>
  <si>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</si>
  <si>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</si>
  <si>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</si>
  <si>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</si>
  <si>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</si>
  <si>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</si>
  <si>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</si>
  <si>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</si>
  <si>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</si>
  <si>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</si>
  <si>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</si>
  <si>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</si>
  <si>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</si>
  <si>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</si>
  <si>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</si>
  <si>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</si>
  <si>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</si>
  <si>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</si>
  <si>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</si>
  <si>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</si>
  <si>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</si>
  <si>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</si>
  <si>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</si>
  <si>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</si>
  <si>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</si>
  <si>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</si>
  <si>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</si>
  <si>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</si>
  <si>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</si>
  <si>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</si>
  <si>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</si>
  <si>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</si>
  <si>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</si>
  <si>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</si>
  <si>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</si>
  <si>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</si>
  <si>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</si>
  <si>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</si>
  <si>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</si>
  <si>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</si>
  <si>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</si>
  <si>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</si>
  <si>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</si>
  <si>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</si>
  <si>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</si>
  <si>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</si>
  <si>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</si>
  <si>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</si>
  <si>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</si>
  <si>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</si>
  <si>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</si>
  <si>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</si>
  <si>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</si>
  <si>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</si>
  <si>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</si>
  <si>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</si>
  <si>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</si>
  <si>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</si>
  <si>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</si>
  <si>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</si>
  <si>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</si>
  <si>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</si>
  <si>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</si>
  <si>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</si>
  <si>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</si>
  <si>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</si>
  <si>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</si>
  <si>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</si>
  <si>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</si>
  <si>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</si>
  <si>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</si>
  <si>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</si>
  <si>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</si>
  <si>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</si>
  <si>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</si>
  <si>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</si>
  <si>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</si>
  <si>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</si>
  <si>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</si>
  <si>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</si>
  <si>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</si>
  <si>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</si>
  <si>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</si>
  <si>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</si>
  <si>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</si>
  <si>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</si>
  <si>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</si>
  <si>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</si>
  <si>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</si>
  <si>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</si>
  <si>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</si>
  <si>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</si>
  <si>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</si>
  <si>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</si>
  <si>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</si>
  <si>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</si>
  <si>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</si>
  <si>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</si>
  <si>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</si>
  <si>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</si>
  <si>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</si>
  <si>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</si>
  <si>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</si>
  <si>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</si>
  <si>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</si>
  <si>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</si>
  <si>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</si>
  <si>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</si>
  <si>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</si>
  <si>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</si>
  <si>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</si>
  <si>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</si>
  <si>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</si>
  <si>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</si>
  <si>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</si>
  <si>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</si>
  <si>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</si>
  <si>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</si>
  <si>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</si>
  <si>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</si>
  <si>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</si>
  <si>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</si>
  <si>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</si>
  <si>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</si>
  <si>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</si>
  <si>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</si>
  <si>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</si>
  <si>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</si>
  <si>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</si>
  <si>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</si>
  <si>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</si>
  <si>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</si>
  <si>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</si>
  <si>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</si>
  <si>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</si>
  <si>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</si>
  <si>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</si>
  <si>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</si>
  <si>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</si>
  <si>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</si>
  <si>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</si>
  <si>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</si>
  <si>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</si>
  <si>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</si>
  <si>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</si>
  <si>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</si>
  <si>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</si>
  <si>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</si>
  <si>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</si>
  <si>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</si>
  <si>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</si>
  <si>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</si>
  <si>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</si>
  <si>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</si>
  <si>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</si>
  <si>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</si>
  <si>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</si>
  <si>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</si>
  <si>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</si>
  <si>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</si>
  <si>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</si>
  <si>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</si>
  <si>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</si>
  <si>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</si>
  <si>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</si>
  <si>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</si>
  <si>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</si>
  <si>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</si>
  <si>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</si>
  <si>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</si>
  <si>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</si>
  <si>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</si>
  <si>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</si>
  <si>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</si>
  <si>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</si>
  <si>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</si>
  <si>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</si>
  <si>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</si>
  <si>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</si>
  <si>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</si>
  <si>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</si>
  <si>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</si>
  <si>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</si>
  <si>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</si>
  <si>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</si>
  <si>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</si>
  <si>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</si>
  <si>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</si>
  <si>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</si>
  <si>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</si>
  <si>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</si>
  <si>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</si>
  <si>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</si>
  <si>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</si>
  <si>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</si>
  <si>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</si>
  <si>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</si>
  <si>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</si>
  <si>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</si>
  <si>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</si>
  <si>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</si>
  <si>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</si>
  <si>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</si>
  <si>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</si>
  <si>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</si>
  <si>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</si>
  <si>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</si>
  <si>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</si>
  <si>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</si>
  <si>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</si>
  <si>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</si>
  <si>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</si>
  <si>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</si>
  <si>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</si>
  <si>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</si>
  <si>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</si>
  <si>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</si>
  <si>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</si>
  <si>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</si>
  <si>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</si>
  <si>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</si>
  <si>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</si>
  <si>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</si>
  <si>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</si>
  <si>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</si>
  <si>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</si>
  <si>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</si>
  <si>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</si>
  <si>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</si>
  <si>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</si>
  <si>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</si>
  <si>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</si>
  <si>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</si>
  <si>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</si>
  <si>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</si>
  <si>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</si>
  <si>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</si>
  <si>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</si>
  <si>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</si>
  <si>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</si>
  <si>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</si>
  <si>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</si>
  <si>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</si>
  <si>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</si>
  <si>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</si>
  <si>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</si>
  <si>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</si>
  <si>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</si>
  <si>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</si>
  <si>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</si>
  <si>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</si>
  <si>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</si>
  <si>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</si>
  <si>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</si>
  <si>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</si>
  <si>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</si>
  <si>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</si>
  <si>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</si>
  <si>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</si>
  <si>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</si>
  <si>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</si>
  <si>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</si>
  <si>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</si>
  <si>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</si>
  <si>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</si>
  <si>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</si>
  <si>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</si>
  <si>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</si>
  <si>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</si>
  <si>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</si>
  <si>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</si>
  <si>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</si>
  <si>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</si>
  <si>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</si>
  <si>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</si>
  <si>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</si>
  <si>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</si>
  <si>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</si>
  <si>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</si>
  <si>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</si>
  <si>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</si>
  <si>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</si>
  <si>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</si>
  <si>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</si>
  <si>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</si>
  <si>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</si>
  <si>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</si>
  <si>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</si>
  <si>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</si>
  <si>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</si>
  <si>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</si>
  <si>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</si>
  <si>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</si>
  <si>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</si>
  <si>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</si>
  <si>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</si>
  <si>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</si>
  <si>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</si>
  <si>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</si>
  <si>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</si>
  <si>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</si>
  <si>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</si>
  <si>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</si>
  <si>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</si>
  <si>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</si>
  <si>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</si>
  <si>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</si>
  <si>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</si>
  <si>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</si>
  <si>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</si>
  <si>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</si>
  <si>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</si>
  <si>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</si>
  <si>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</si>
  <si>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</si>
  <si>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</si>
  <si>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</si>
  <si>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</si>
  <si>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</si>
  <si>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</si>
  <si>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</si>
  <si>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</si>
  <si>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</si>
  <si>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</si>
  <si>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</si>
  <si>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</si>
  <si>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</si>
  <si>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</si>
  <si>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</si>
  <si>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</si>
  <si>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</si>
  <si>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</si>
  <si>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</si>
  <si>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</si>
  <si>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</si>
  <si>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</si>
  <si>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</si>
  <si>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</si>
  <si>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</si>
  <si>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</si>
  <si>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</si>
  <si>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</si>
  <si>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</si>
  <si>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</si>
  <si>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</si>
  <si>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</si>
  <si>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</si>
  <si>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</si>
  <si>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</si>
  <si>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</si>
  <si>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</si>
  <si>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</si>
  <si>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</si>
  <si>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</si>
  <si>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</si>
  <si>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</si>
  <si>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</si>
  <si>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</si>
  <si>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</si>
  <si>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</si>
  <si>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</si>
  <si>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</si>
  <si>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</si>
  <si>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</si>
  <si>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</si>
  <si>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</si>
  <si>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</si>
  <si>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</si>
  <si>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</si>
  <si>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</si>
  <si>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</si>
  <si>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</si>
  <si>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</si>
  <si>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</si>
  <si>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</si>
  <si>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</si>
  <si>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</si>
  <si>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</si>
  <si>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</si>
  <si>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</si>
  <si>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</si>
  <si>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</si>
  <si>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</si>
  <si>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</si>
  <si>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</si>
  <si>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</si>
  <si>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</si>
  <si>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</si>
  <si>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</si>
  <si>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</si>
  <si>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</si>
  <si>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</si>
  <si>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</si>
  <si>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</si>
  <si>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</si>
  <si>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</si>
  <si>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</si>
  <si>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</si>
  <si>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</si>
  <si>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</si>
  <si>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</si>
  <si>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</si>
  <si>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</si>
  <si>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</si>
  <si>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</si>
  <si>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</si>
  <si>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</si>
  <si>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</si>
  <si>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</si>
  <si>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</si>
  <si>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</si>
  <si>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</si>
  <si>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</si>
  <si>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</si>
  <si>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</si>
  <si>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</si>
  <si>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</si>
  <si>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</si>
  <si>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</si>
  <si>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</si>
  <si>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</si>
  <si>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</si>
  <si>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</si>
  <si>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</si>
  <si>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</si>
  <si>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</si>
  <si>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</si>
  <si>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</si>
  <si>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</si>
  <si>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</si>
  <si>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</si>
  <si>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</si>
  <si>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</si>
  <si>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</si>
  <si>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</si>
  <si>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</si>
  <si>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</si>
  <si>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</si>
  <si>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</si>
  <si>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</si>
  <si>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</si>
  <si>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</si>
  <si>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</si>
  <si>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</si>
  <si>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</si>
  <si>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</si>
  <si>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</si>
  <si>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</si>
  <si>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</si>
  <si>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</si>
  <si>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</si>
  <si>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</si>
  <si>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</si>
  <si>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</si>
  <si>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</si>
  <si>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</si>
  <si>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</si>
  <si>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</si>
  <si>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</si>
  <si>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</si>
  <si>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</si>
  <si>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</si>
  <si>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</si>
  <si>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</si>
  <si>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</si>
  <si>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</si>
  <si>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</si>
  <si>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</si>
  <si>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</si>
  <si>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</si>
  <si>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</si>
  <si>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</si>
  <si>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</si>
  <si>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</si>
  <si>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</si>
  <si>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</si>
  <si>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</si>
  <si>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</si>
  <si>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</si>
  <si>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</si>
  <si>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</si>
  <si>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</si>
  <si>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</si>
  <si>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</si>
  <si>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</si>
  <si>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</si>
  <si>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</si>
  <si>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</si>
  <si>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</si>
  <si>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</si>
  <si>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</si>
  <si>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</si>
  <si>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</si>
  <si>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</si>
  <si>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</si>
  <si>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</si>
  <si>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</si>
  <si>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</si>
  <si>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</si>
  <si>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</si>
  <si>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</si>
  <si>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</si>
  <si>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</si>
  <si>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</si>
  <si>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</si>
  <si>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</si>
  <si>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</si>
  <si>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</si>
  <si>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</si>
  <si>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</si>
  <si>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</si>
  <si>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</si>
  <si>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</si>
  <si>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</si>
  <si>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</si>
  <si>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</si>
  <si>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</si>
  <si>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</si>
  <si>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</si>
  <si>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</si>
  <si>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</si>
  <si>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</si>
  <si>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</si>
  <si>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</si>
  <si>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</si>
  <si>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</si>
  <si>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</si>
  <si>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</si>
  <si>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</si>
  <si>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</si>
  <si>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</si>
  <si>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</si>
  <si>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</si>
  <si>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</si>
  <si>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</si>
  <si>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</si>
  <si>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</si>
  <si>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</si>
  <si>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</si>
  <si>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</si>
  <si>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</si>
  <si>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</si>
  <si>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</si>
  <si>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</si>
  <si>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</si>
  <si>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</si>
  <si>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</si>
  <si>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</si>
  <si>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</si>
  <si>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</si>
  <si>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</si>
  <si>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</si>
  <si>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</si>
  <si>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</si>
  <si>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</si>
  <si>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</si>
  <si>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</si>
  <si>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</si>
  <si>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</si>
  <si>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</si>
  <si>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</si>
  <si>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</si>
  <si>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</si>
  <si>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</si>
  <si>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</si>
  <si>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</si>
  <si>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</si>
  <si>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</si>
  <si>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</si>
  <si>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</si>
  <si>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</si>
  <si>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</si>
  <si>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</si>
  <si>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</si>
  <si>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</si>
  <si>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</si>
  <si>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</si>
  <si>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</si>
  <si>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</si>
  <si>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</si>
  <si>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</si>
  <si>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</si>
  <si>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</si>
  <si>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</si>
  <si>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</si>
  <si>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</si>
  <si>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</si>
  <si>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</si>
  <si>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</si>
  <si>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</si>
  <si>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</si>
  <si>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</si>
  <si>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</si>
  <si>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</si>
  <si>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</si>
  <si>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</si>
  <si>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</si>
  <si>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</si>
  <si>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</si>
  <si>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</si>
  <si>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</si>
  <si>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</si>
  <si>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</si>
  <si>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</si>
  <si>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</si>
  <si>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</si>
  <si>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</si>
  <si>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</si>
  <si>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</si>
  <si>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</si>
  <si>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</si>
  <si>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</si>
  <si>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</si>
  <si>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</si>
  <si>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</si>
  <si>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</si>
  <si>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</si>
  <si>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</si>
  <si>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</si>
  <si>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</si>
  <si>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</si>
  <si>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</si>
  <si>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</si>
  <si>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</si>
  <si>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</si>
  <si>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</si>
  <si>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</si>
  <si>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</si>
  <si>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</si>
  <si>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</si>
  <si>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</si>
  <si>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</si>
  <si>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</si>
  <si>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</si>
  <si>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</si>
  <si>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</si>
  <si>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</si>
  <si>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</si>
  <si>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</si>
  <si>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</si>
  <si>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</si>
  <si>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</si>
  <si>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</si>
  <si>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</si>
  <si>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</si>
  <si>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</si>
  <si>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</si>
  <si>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</si>
  <si>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</si>
  <si>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</si>
  <si>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</si>
  <si>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</si>
  <si>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</si>
  <si>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</si>
  <si>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</si>
  <si>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</si>
  <si>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</si>
  <si>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</si>
  <si>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</si>
  <si>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</si>
  <si>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</si>
  <si>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</si>
  <si>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</si>
  <si>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</si>
  <si>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</si>
  <si>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</si>
  <si>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</si>
  <si>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</si>
  <si>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</si>
  <si>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</si>
  <si>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</si>
  <si>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</si>
  <si>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</si>
  <si>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</si>
  <si>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</si>
  <si>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</si>
  <si>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</si>
  <si>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</si>
  <si>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</si>
  <si>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</si>
  <si>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</si>
  <si>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</si>
  <si>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</si>
  <si>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</si>
  <si>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</si>
  <si>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</si>
  <si>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</si>
  <si>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</si>
  <si>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</si>
  <si>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</si>
  <si>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</si>
  <si>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</si>
  <si>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</si>
  <si>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</si>
  <si>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</si>
  <si>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</si>
  <si>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</si>
  <si>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</si>
  <si>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</si>
  <si>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</si>
  <si>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</si>
  <si>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</si>
  <si>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</si>
  <si>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</si>
  <si>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</si>
  <si>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</si>
  <si>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</si>
  <si>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</si>
  <si>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</si>
  <si>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</si>
  <si>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</si>
  <si>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</si>
  <si>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</si>
  <si>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</si>
  <si>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</si>
  <si>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</si>
  <si>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</si>
  <si>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</si>
  <si>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</si>
  <si>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</si>
  <si>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</si>
  <si>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</si>
  <si>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</si>
  <si>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</si>
  <si>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</si>
  <si>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</si>
  <si>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</si>
  <si>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</si>
  <si>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</si>
  <si>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</si>
  <si>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</si>
  <si>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</si>
  <si>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</si>
  <si>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</si>
  <si>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</si>
  <si>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</si>
  <si>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</si>
  <si>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</si>
  <si>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</si>
  <si>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</si>
  <si>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</si>
  <si>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</si>
  <si>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</si>
  <si>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</si>
  <si>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</si>
  <si>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</si>
  <si>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</si>
  <si>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</si>
  <si>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</si>
  <si>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</si>
  <si>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</si>
  <si>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</si>
  <si>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</si>
  <si>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</si>
  <si>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</si>
  <si>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</si>
  <si>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</si>
  <si>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</si>
  <si>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</si>
  <si>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</si>
  <si>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</si>
  <si>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</si>
  <si>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</si>
  <si>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</si>
  <si>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</si>
  <si>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</si>
  <si>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</si>
  <si>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</si>
  <si>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</si>
  <si>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</si>
  <si>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</si>
  <si>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</si>
  <si>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</si>
  <si>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</si>
  <si>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</si>
  <si>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</si>
  <si>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</si>
  <si>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</si>
  <si>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</si>
  <si>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</si>
  <si>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</si>
  <si>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</si>
  <si>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</si>
  <si>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</si>
  <si>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</si>
  <si>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</si>
  <si>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</si>
  <si>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</si>
  <si>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</si>
  <si>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</si>
  <si>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</si>
  <si>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</si>
  <si>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</si>
  <si>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</si>
  <si>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</si>
  <si>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</si>
  <si>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</si>
  <si>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</si>
  <si>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</si>
  <si>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</si>
  <si>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</si>
  <si>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</si>
  <si>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</si>
  <si>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</si>
  <si>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</si>
  <si>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</si>
  <si>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</si>
  <si>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</si>
  <si>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</si>
  <si>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</si>
  <si>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</si>
  <si>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</si>
  <si>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</si>
  <si>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</si>
  <si>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</si>
  <si>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</si>
  <si>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</si>
  <si>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</si>
  <si>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</si>
  <si>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</si>
  <si>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</si>
  <si>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</si>
  <si>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</si>
  <si>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</si>
  <si>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</si>
  <si>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</si>
  <si>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</si>
  <si>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</si>
  <si>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</si>
  <si>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</si>
  <si>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</si>
  <si>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</si>
  <si>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</si>
  <si>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</si>
  <si>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</si>
  <si>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</si>
  <si>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</si>
  <si>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</si>
  <si>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</si>
  <si>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</si>
  <si>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</si>
  <si>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</si>
  <si>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</si>
  <si>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</si>
  <si>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</si>
  <si>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</si>
  <si>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</si>
  <si>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</si>
  <si>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</si>
  <si>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</si>
  <si>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</si>
  <si>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</si>
  <si>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</si>
  <si>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</si>
  <si>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</si>
  <si>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</si>
  <si>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</si>
  <si>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</si>
  <si>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</si>
  <si>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</si>
  <si>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</si>
  <si>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</si>
  <si>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</si>
  <si>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</si>
  <si>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</si>
  <si>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</si>
  <si>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</si>
  <si>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</si>
  <si>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</si>
  <si>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</si>
  <si>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</si>
  <si>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</si>
  <si>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</si>
  <si>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</si>
  <si>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</si>
  <si>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</si>
  <si>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</si>
  <si>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</si>
  <si>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</si>
  <si>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</si>
  <si>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</si>
  <si>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</si>
  <si>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</si>
  <si>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</si>
  <si>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</si>
  <si>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</si>
  <si>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</si>
  <si>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</si>
  <si>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</si>
  <si>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</si>
  <si>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</si>
  <si>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</si>
  <si>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</si>
  <si>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</si>
  <si>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</si>
  <si>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</si>
  <si>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</si>
  <si>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</si>
  <si>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</si>
  <si>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</si>
  <si>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</si>
  <si>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</si>
  <si>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</si>
  <si>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</si>
  <si>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</si>
  <si>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</si>
  <si>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</si>
  <si>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</si>
  <si>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</si>
  <si>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</si>
  <si>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</si>
  <si>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</si>
  <si>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</si>
  <si>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</si>
  <si>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</si>
  <si>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</si>
  <si>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</si>
  <si>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</si>
  <si>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</si>
  <si>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</si>
  <si>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</si>
  <si>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</si>
  <si>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</si>
  <si>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</si>
  <si>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</si>
  <si>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</si>
  <si>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</si>
  <si>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</si>
  <si>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</si>
  <si>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</si>
  <si>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</si>
  <si>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</si>
  <si>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</si>
  <si>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</si>
  <si>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</si>
  <si>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</si>
  <si>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</si>
  <si>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</si>
  <si>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</si>
  <si>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</si>
  <si>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</si>
  <si>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</si>
  <si>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</si>
  <si>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</si>
  <si>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</si>
  <si>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</si>
  <si>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</si>
  <si>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</si>
  <si>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</si>
  <si>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</si>
  <si>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</si>
  <si>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</si>
  <si>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</si>
  <si>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</si>
  <si>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</si>
  <si>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</si>
  <si>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</si>
  <si>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</si>
  <si>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</si>
  <si>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</si>
  <si>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</si>
  <si>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</si>
  <si>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</si>
  <si>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</si>
  <si>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</si>
  <si>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</si>
  <si>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</si>
  <si>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</si>
  <si>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</si>
  <si>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</si>
  <si>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</si>
  <si>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</si>
  <si>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</si>
  <si>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</si>
  <si>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</si>
  <si>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</si>
  <si>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</si>
  <si>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</si>
  <si>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</si>
  <si>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</si>
  <si>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</si>
  <si>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</si>
  <si>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</si>
  <si>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</si>
  <si>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</si>
  <si>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</si>
  <si>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</si>
  <si>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</si>
  <si>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</si>
  <si>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</si>
  <si>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</si>
  <si>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</si>
  <si>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</si>
  <si>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</si>
  <si>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</si>
  <si>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</si>
  <si>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</si>
  <si>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</si>
  <si>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</si>
  <si>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</si>
  <si>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</si>
  <si>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</si>
  <si>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</si>
  <si>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</si>
  <si>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</si>
  <si>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</si>
  <si>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</si>
  <si>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</si>
  <si>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</si>
  <si>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</si>
  <si>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</si>
  <si>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</si>
  <si>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</si>
  <si>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</si>
  <si>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</si>
  <si>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</si>
  <si>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</si>
  <si>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</si>
  <si>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</si>
  <si>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</si>
  <si>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</si>
  <si>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</si>
  <si>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</si>
  <si>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</si>
  <si>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</si>
  <si>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</si>
  <si>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</si>
  <si>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</si>
  <si>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</si>
  <si>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</si>
  <si>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</si>
  <si>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</si>
  <si>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</si>
  <si>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</si>
  <si>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</si>
  <si>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</si>
  <si>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</si>
  <si>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</si>
  <si>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</si>
  <si>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</si>
  <si>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</si>
  <si>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</si>
  <si>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</si>
  <si>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</si>
  <si>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</si>
  <si>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</si>
  <si>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</si>
  <si>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</si>
  <si>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</si>
  <si>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</si>
  <si>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</si>
  <si>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</si>
  <si>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</si>
  <si>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</si>
  <si>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</si>
  <si>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</si>
  <si>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</si>
  <si>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</si>
  <si>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</si>
  <si>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</si>
  <si>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</si>
  <si>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</si>
  <si>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</si>
  <si>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</si>
  <si>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</si>
  <si>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</si>
  <si>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</si>
  <si>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</si>
  <si>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</si>
  <si>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</si>
  <si>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</si>
  <si>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</si>
  <si>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</si>
  <si>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</si>
  <si>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</si>
  <si>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</si>
  <si>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</si>
  <si>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</si>
  <si>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</si>
  <si>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</si>
  <si>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</si>
  <si>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</si>
  <si>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</si>
  <si>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</si>
  <si>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</si>
  <si>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</si>
  <si>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</si>
  <si>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</si>
  <si>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</si>
  <si>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</si>
  <si>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</si>
  <si>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</si>
  <si>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</si>
  <si>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</si>
  <si>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</si>
  <si>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</si>
  <si>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</si>
  <si>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</si>
  <si>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</si>
  <si>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</si>
  <si>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</si>
  <si>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</si>
  <si>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</si>
  <si>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</si>
  <si>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</si>
  <si>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</si>
  <si>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</si>
  <si>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</si>
  <si>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</si>
  <si>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</si>
  <si>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</si>
  <si>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</si>
  <si>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</si>
  <si>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</si>
  <si>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</si>
  <si>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</si>
  <si>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</si>
  <si>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</si>
  <si>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</si>
  <si>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</si>
  <si>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</si>
  <si>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</si>
  <si>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</si>
  <si>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</si>
  <si>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</si>
  <si>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</si>
  <si>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</si>
  <si>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</si>
  <si>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</si>
  <si>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</si>
  <si>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</si>
  <si>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</si>
  <si>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</si>
  <si>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</si>
  <si>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</si>
  <si>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</si>
  <si>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</si>
  <si>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</si>
  <si>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</si>
  <si>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</si>
  <si>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</si>
  <si>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</si>
  <si>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</si>
  <si>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</si>
  <si>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</si>
  <si>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</si>
  <si>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</si>
  <si>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</si>
  <si>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</si>
  <si>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</si>
  <si>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</si>
  <si>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</si>
  <si>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</si>
  <si>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</si>
  <si>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</si>
  <si>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</si>
  <si>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</si>
  <si>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</si>
  <si>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</si>
  <si>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</si>
  <si>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</si>
  <si>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</si>
  <si>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</si>
  <si>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</si>
  <si>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</si>
  <si>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</si>
  <si>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</si>
  <si>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</si>
  <si>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</si>
  <si>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</si>
  <si>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</si>
  <si>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</si>
  <si>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</si>
  <si>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</si>
  <si>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</si>
  <si>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</si>
  <si>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</si>
  <si>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</si>
  <si>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</si>
  <si>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</si>
  <si>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</si>
  <si>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</si>
  <si>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</si>
  <si>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</si>
  <si>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</si>
  <si>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</si>
  <si>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</si>
  <si>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</si>
  <si>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</si>
  <si>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</si>
  <si>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</si>
  <si>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</si>
  <si>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</si>
  <si>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</si>
  <si>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</si>
  <si>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</si>
  <si>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</si>
  <si>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</si>
  <si>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</si>
  <si>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</si>
  <si>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</si>
  <si>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</si>
  <si>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</si>
  <si>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</si>
  <si>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</si>
  <si>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</si>
  <si>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</si>
  <si>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</si>
  <si>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</si>
  <si>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</si>
  <si>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</si>
  <si>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</si>
  <si>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</si>
  <si>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</si>
  <si>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</si>
  <si>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</si>
  <si>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</si>
  <si>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</si>
  <si>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</si>
  <si>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</si>
  <si>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</si>
  <si>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</si>
  <si>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</si>
  <si>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</si>
  <si>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</si>
  <si>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</si>
  <si>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</si>
  <si>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</si>
  <si>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</si>
  <si>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</si>
  <si>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</si>
  <si>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</si>
  <si>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</si>
  <si>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</si>
  <si>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</si>
  <si>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</si>
  <si>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</si>
  <si>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</si>
  <si>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</si>
  <si>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</si>
  <si>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</si>
  <si>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</si>
  <si>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</si>
  <si>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</si>
  <si>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</si>
  <si>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</si>
  <si>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</si>
  <si>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</si>
  <si>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</si>
  <si>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</si>
  <si>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</si>
  <si>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</si>
  <si>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</si>
  <si>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</si>
  <si>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</si>
  <si>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</si>
  <si>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</si>
  <si>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</si>
  <si>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</si>
  <si>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</si>
  <si>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</si>
  <si>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</si>
  <si>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</si>
  <si>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</si>
  <si>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</si>
  <si>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</si>
  <si>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</si>
  <si>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</si>
  <si>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</si>
  <si>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</si>
  <si>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</si>
  <si>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</si>
  <si>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</si>
  <si>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</si>
  <si>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</si>
  <si>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</si>
  <si>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</si>
  <si>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</si>
  <si>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</si>
  <si>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</si>
  <si>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</si>
  <si>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</si>
  <si>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</si>
  <si>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</si>
  <si>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</si>
  <si>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</si>
  <si>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</si>
  <si>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</si>
  <si>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</si>
  <si>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</si>
  <si>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</si>
  <si>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</si>
  <si>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</si>
  <si>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</si>
  <si>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</si>
  <si>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</si>
  <si>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</si>
  <si>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</si>
  <si>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</si>
  <si>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</si>
  <si>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</si>
  <si>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</si>
  <si>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</si>
  <si>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</si>
  <si>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</si>
  <si>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</si>
  <si>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</si>
  <si>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</si>
  <si>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</si>
  <si>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</si>
  <si>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</si>
  <si>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</si>
  <si>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</si>
  <si>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</si>
  <si>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</si>
  <si>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</si>
  <si>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</si>
  <si>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</si>
  <si>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</si>
  <si>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</si>
  <si>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</si>
  <si>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</si>
  <si>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</si>
  <si>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</si>
  <si>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</si>
  <si>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</si>
  <si>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</si>
  <si>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</si>
  <si>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</si>
  <si>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</si>
  <si>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</si>
  <si>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</si>
  <si>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</si>
  <si>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</si>
  <si>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</si>
  <si>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</si>
  <si>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</si>
  <si>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</si>
  <si>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</si>
  <si>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</si>
  <si>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</si>
  <si>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</si>
  <si>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</si>
  <si>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</si>
  <si>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</si>
  <si>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</si>
  <si>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</si>
  <si>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</si>
  <si>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</si>
  <si>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</si>
  <si>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</si>
  <si>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</si>
  <si>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</si>
  <si>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</si>
  <si>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</si>
  <si>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</si>
  <si>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</si>
  <si>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</si>
  <si>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</si>
  <si>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</si>
  <si>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</si>
  <si>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</si>
  <si>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</si>
  <si>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</si>
  <si>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</si>
  <si>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</si>
  <si>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</si>
  <si>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</si>
  <si>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</si>
  <si>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</si>
  <si>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</si>
  <si>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</si>
  <si>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</si>
  <si>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</si>
  <si>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</si>
  <si>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</si>
  <si>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</si>
  <si>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</si>
  <si>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</si>
  <si>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</si>
  <si>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</si>
  <si>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</si>
  <si>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</si>
  <si>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</si>
  <si>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</si>
  <si>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</si>
  <si>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</si>
  <si>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</si>
  <si>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</si>
  <si>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</si>
  <si>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</si>
  <si>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</si>
  <si>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</si>
  <si>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</si>
  <si>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</si>
  <si>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</si>
  <si>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</si>
  <si>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</si>
  <si>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</si>
  <si>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</si>
  <si>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</si>
  <si>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</si>
  <si>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</si>
  <si>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</si>
  <si>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</si>
  <si>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</si>
  <si>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</si>
  <si>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</si>
  <si>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</si>
  <si>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</si>
  <si>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</si>
  <si>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</si>
  <si>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</si>
  <si>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</si>
  <si>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</si>
  <si>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</si>
  <si>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</si>
  <si>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</si>
  <si>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</si>
  <si>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</si>
  <si>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</si>
  <si>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</si>
  <si>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</si>
  <si>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</si>
  <si>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</si>
  <si>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</si>
  <si>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</si>
  <si>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</si>
  <si>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</si>
  <si>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</si>
  <si>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</si>
  <si>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</si>
  <si>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</si>
  <si>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</si>
  <si>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</si>
  <si>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</si>
  <si>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</si>
  <si>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</si>
  <si>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</si>
  <si>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</si>
  <si>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</si>
  <si>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</si>
  <si>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</si>
  <si>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</si>
  <si>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</si>
  <si>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</si>
  <si>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</si>
  <si>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</si>
  <si>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</si>
  <si>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</si>
  <si>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</si>
  <si>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</si>
  <si>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</si>
  <si>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</si>
  <si>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</si>
  <si>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</si>
  <si>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</si>
  <si>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</si>
  <si>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</si>
  <si>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</si>
  <si>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</si>
  <si>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</si>
  <si>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</si>
  <si>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</si>
  <si>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</si>
  <si>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</si>
  <si>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</si>
  <si>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</si>
  <si>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</si>
  <si>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</si>
  <si>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</si>
  <si>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</si>
  <si>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</si>
  <si>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</si>
  <si>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</si>
  <si>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</si>
  <si>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</si>
  <si>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</si>
  <si>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</si>
  <si>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</si>
  <si>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</si>
  <si>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</si>
  <si>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</si>
  <si>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</si>
  <si>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</si>
  <si>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</si>
  <si>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</si>
  <si>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</si>
  <si>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</si>
  <si>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</si>
  <si>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</si>
  <si>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</si>
  <si>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</si>
  <si>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</si>
  <si>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</si>
  <si>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</si>
  <si>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</si>
  <si>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</si>
  <si>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</si>
  <si>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</si>
  <si>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</si>
  <si>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</si>
  <si>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</si>
  <si>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</si>
  <si>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</si>
  <si>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</si>
  <si>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</si>
  <si>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</si>
  <si>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</si>
  <si>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</si>
  <si>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</si>
  <si>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</si>
  <si>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</si>
  <si>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</si>
  <si>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</si>
  <si>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</si>
  <si>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</si>
  <si>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</si>
  <si>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</si>
  <si>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</si>
  <si>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</si>
  <si>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</si>
  <si>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</si>
  <si>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</si>
  <si>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</si>
  <si>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</si>
  <si>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</si>
  <si>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</si>
  <si>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</si>
  <si>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</si>
  <si>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</si>
  <si>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</si>
  <si>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</si>
  <si>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</si>
  <si>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</si>
  <si>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</si>
  <si>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</si>
  <si>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</si>
  <si>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</si>
  <si>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</si>
  <si>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</si>
  <si>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</si>
  <si>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</si>
  <si>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</si>
  <si>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</si>
  <si>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</si>
  <si>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</si>
  <si>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</si>
  <si>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</si>
  <si>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</si>
  <si>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</si>
  <si>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</si>
  <si>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</si>
  <si>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</si>
  <si>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</si>
  <si>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</si>
  <si>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</si>
  <si>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</si>
  <si>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</si>
  <si>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</si>
  <si>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</si>
  <si>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</si>
  <si>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</si>
  <si>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</si>
  <si>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</si>
  <si>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</si>
  <si>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</si>
  <si>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</si>
  <si>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</si>
  <si>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</si>
  <si>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</si>
  <si>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</si>
  <si>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</si>
  <si>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</si>
  <si>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</si>
  <si>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</si>
  <si>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</si>
  <si>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</si>
  <si>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</si>
  <si>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</si>
  <si>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</si>
  <si>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</si>
  <si>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</si>
  <si>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</si>
  <si>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</si>
  <si>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</si>
  <si>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</si>
  <si>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</si>
  <si>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</si>
  <si>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</si>
  <si>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</si>
  <si>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</si>
  <si>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</si>
  <si>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</si>
  <si>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</si>
  <si>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</si>
  <si>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</si>
  <si>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</si>
  <si>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</si>
  <si>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</si>
  <si>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</si>
  <si>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</si>
  <si>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</si>
  <si>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</si>
  <si>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</si>
  <si>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</si>
  <si>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</si>
  <si>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</si>
  <si>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</si>
  <si>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</si>
  <si>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</si>
  <si>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</si>
  <si>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</si>
  <si>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</si>
  <si>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</si>
  <si>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</si>
  <si>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</si>
  <si>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</si>
  <si>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</si>
  <si>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</si>
  <si>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</si>
  <si>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</si>
  <si>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</si>
  <si>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</si>
  <si>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</si>
  <si>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</si>
  <si>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</si>
  <si>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</si>
  <si>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</si>
  <si>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</si>
  <si>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</si>
  <si>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</si>
  <si>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</si>
  <si>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</si>
  <si>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</si>
  <si>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</si>
  <si>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</si>
  <si>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</si>
  <si>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</si>
  <si>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</si>
  <si>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</si>
  <si>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</si>
  <si>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</si>
  <si>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</si>
  <si>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</si>
  <si>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</si>
  <si>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</si>
  <si>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</si>
  <si>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</si>
  <si>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</si>
  <si>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</si>
  <si>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</si>
  <si>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</si>
  <si>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</si>
  <si>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</si>
  <si>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</si>
  <si>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</si>
  <si>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</si>
  <si>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</si>
  <si>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</si>
  <si>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</si>
  <si>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</si>
  <si>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</si>
  <si>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</si>
  <si>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</si>
  <si>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</si>
  <si>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</si>
  <si>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</si>
  <si>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</si>
  <si>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</si>
  <si>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</si>
  <si>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</si>
  <si>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</si>
  <si>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</si>
  <si>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</si>
  <si>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</si>
  <si>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</si>
  <si>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</si>
  <si>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</si>
  <si>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</si>
  <si>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</si>
  <si>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</si>
  <si>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</si>
  <si>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</si>
  <si>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</si>
  <si>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</si>
  <si>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</si>
  <si>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</si>
  <si>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</si>
  <si>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</si>
  <si>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</si>
  <si>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</si>
  <si>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</si>
  <si>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</si>
  <si>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</si>
  <si>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</si>
  <si>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</si>
  <si>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</si>
  <si>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</si>
  <si>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</si>
  <si>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</si>
  <si>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</si>
  <si>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</si>
  <si>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</si>
  <si>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</si>
  <si>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</si>
  <si>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</si>
  <si>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</si>
  <si>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</si>
  <si>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</si>
  <si>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</si>
  <si>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</si>
  <si>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</si>
  <si>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</si>
  <si>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</si>
  <si>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</si>
  <si>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</si>
  <si>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</si>
  <si>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</si>
  <si>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</si>
  <si>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</si>
  <si>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</si>
  <si>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</si>
  <si>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</si>
  <si>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</si>
  <si>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</si>
  <si>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</si>
  <si>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</si>
  <si>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</si>
  <si>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</si>
  <si>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</si>
  <si>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</si>
  <si>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</si>
  <si>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</si>
  <si>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</si>
  <si>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</si>
  <si>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</si>
  <si>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</si>
  <si>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</si>
  <si>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</si>
  <si>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</si>
  <si>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</si>
  <si>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</si>
  <si>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</si>
  <si>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</si>
  <si>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</si>
  <si>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</si>
  <si>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</si>
  <si>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</si>
  <si>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</si>
  <si>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</si>
  <si>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</si>
  <si>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</si>
  <si>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</si>
  <si>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</si>
  <si>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</si>
  <si>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</si>
  <si>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</si>
  <si>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</si>
  <si>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</si>
  <si>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</si>
  <si>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</si>
  <si>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</si>
  <si>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</si>
  <si>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</si>
  <si>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</si>
  <si>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</si>
  <si>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</si>
  <si>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</si>
  <si>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</si>
  <si>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</si>
  <si>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</si>
  <si>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</si>
  <si>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</si>
  <si>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</si>
  <si>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</si>
  <si>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</si>
  <si>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</si>
  <si>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</si>
  <si>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</si>
  <si>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</si>
  <si>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</si>
  <si>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</si>
  <si>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</si>
  <si>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</si>
  <si>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</si>
  <si>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</si>
  <si>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</si>
  <si>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</si>
  <si>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</si>
  <si>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</si>
  <si>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</si>
  <si>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</si>
  <si>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</si>
  <si>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</si>
  <si>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</si>
  <si>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</si>
  <si>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</si>
  <si>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</si>
  <si>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</si>
  <si>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</si>
  <si>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</si>
  <si>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</si>
  <si>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</si>
  <si>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</si>
  <si>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</si>
  <si>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</si>
  <si>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</si>
  <si>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</si>
  <si>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</si>
  <si>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</si>
  <si>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</si>
  <si>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</si>
  <si>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</si>
  <si>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</si>
  <si>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</si>
  <si>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</si>
  <si>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</si>
  <si>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</si>
  <si>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</si>
  <si>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</si>
  <si>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</si>
  <si>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</si>
  <si>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</si>
  <si>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</si>
  <si>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</si>
  <si>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</si>
  <si>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</si>
  <si>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</si>
  <si>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</si>
  <si>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</si>
  <si>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</si>
  <si>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</si>
  <si>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</si>
  <si>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</si>
  <si>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</si>
  <si>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</si>
  <si>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</si>
  <si>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</si>
  <si>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</si>
  <si>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</si>
  <si>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</si>
  <si>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</si>
  <si>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</si>
  <si>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</si>
  <si>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</si>
  <si>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</si>
  <si>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</si>
  <si>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</si>
  <si>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</si>
  <si>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</si>
  <si>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</si>
  <si>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</si>
  <si>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</si>
  <si>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</si>
  <si>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</si>
  <si>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</si>
  <si>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</si>
  <si>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</si>
  <si>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</si>
  <si>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</si>
  <si>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</si>
  <si>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</si>
  <si>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</si>
  <si>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</si>
  <si>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</si>
  <si>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</si>
  <si>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</si>
  <si>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</si>
  <si>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</si>
  <si>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</si>
  <si>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</si>
  <si>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</si>
  <si>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</si>
  <si>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</si>
  <si>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</si>
  <si>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</si>
  <si>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</si>
  <si>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</si>
  <si>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</si>
  <si>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</si>
  <si>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</si>
  <si>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</si>
  <si>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</si>
  <si>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</si>
  <si>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</si>
  <si>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</si>
  <si>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</si>
  <si>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</si>
  <si>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</si>
  <si>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</si>
  <si>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</si>
  <si>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</si>
  <si>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</si>
  <si>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</si>
  <si>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</si>
  <si>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</si>
  <si>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</si>
  <si>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</si>
  <si>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</si>
  <si>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</si>
  <si>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</si>
  <si>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</si>
  <si>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</si>
  <si>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</si>
  <si>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</si>
  <si>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</si>
  <si>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</si>
  <si>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</si>
  <si>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</si>
  <si>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</si>
  <si>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</si>
  <si>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</si>
  <si>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</si>
  <si>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</si>
  <si>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</si>
  <si>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</si>
  <si>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</si>
  <si>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</si>
  <si>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</si>
  <si>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</si>
  <si>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</si>
  <si>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</si>
  <si>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</si>
  <si>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</si>
  <si>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</si>
  <si>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</si>
  <si>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</si>
  <si>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</si>
  <si>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</si>
  <si>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</si>
  <si>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</si>
  <si>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</si>
  <si>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</si>
  <si>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</si>
  <si>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</si>
  <si>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</si>
  <si>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</si>
  <si>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</si>
  <si>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</si>
  <si>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</si>
  <si>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</si>
  <si>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</si>
  <si>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</si>
  <si>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</si>
  <si>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</si>
  <si>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</si>
  <si>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</si>
  <si>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</si>
  <si>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</si>
  <si>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</si>
  <si>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</si>
  <si>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</si>
  <si>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</si>
  <si>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</si>
  <si>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</si>
  <si>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</si>
  <si>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</si>
  <si>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</si>
  <si>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</si>
  <si>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</si>
  <si>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</si>
  <si>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</si>
  <si>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</si>
  <si>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</si>
  <si>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</si>
  <si>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</si>
  <si>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</si>
  <si>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</si>
  <si>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</si>
  <si>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</si>
  <si>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</si>
  <si>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</si>
  <si>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</si>
  <si>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</si>
  <si>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</si>
  <si>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</si>
  <si>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</si>
  <si>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</si>
  <si>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</si>
  <si>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</si>
  <si>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</si>
  <si>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</si>
  <si>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</si>
  <si>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</si>
  <si>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</si>
  <si>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</si>
  <si>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</si>
  <si>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</si>
  <si>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</si>
  <si>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</si>
  <si>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</si>
  <si>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</si>
  <si>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</si>
  <si>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</si>
  <si>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</si>
  <si>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</si>
  <si>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</si>
  <si>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</si>
  <si>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</si>
  <si>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</si>
  <si>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</si>
  <si>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</si>
  <si>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</si>
  <si>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</si>
  <si>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</si>
  <si>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</si>
  <si>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</si>
  <si>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</si>
  <si>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</si>
  <si>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</si>
  <si>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</si>
  <si>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</si>
  <si>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</si>
  <si>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</si>
  <si>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</si>
  <si>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</si>
  <si>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</si>
  <si>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</si>
  <si>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</si>
  <si>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</si>
  <si>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</si>
  <si>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</si>
  <si>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</si>
  <si>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</si>
  <si>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</si>
  <si>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</si>
  <si>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</si>
  <si>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</si>
  <si>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</si>
  <si>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</si>
  <si>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</si>
  <si>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</si>
  <si>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</si>
  <si>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</si>
  <si>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</si>
  <si>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</si>
  <si>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</si>
  <si>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</si>
  <si>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</si>
  <si>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</si>
  <si>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</si>
  <si>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</si>
  <si>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</si>
  <si>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</si>
  <si>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</si>
  <si>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</si>
  <si>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</si>
  <si>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</si>
  <si>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</si>
  <si>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</si>
  <si>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</si>
  <si>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</si>
  <si>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</si>
  <si>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</si>
  <si>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</si>
  <si>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</si>
  <si>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</si>
  <si>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</si>
  <si>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</si>
  <si>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</si>
  <si>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</si>
  <si>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</si>
  <si>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</si>
  <si>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</si>
  <si>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</si>
  <si>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</si>
  <si>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</si>
  <si>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</si>
  <si>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</si>
  <si>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</si>
  <si>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</si>
  <si>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</si>
  <si>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</si>
  <si>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</si>
  <si>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</si>
  <si>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</si>
  <si>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</si>
  <si>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</si>
  <si>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</si>
  <si>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</si>
  <si>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</si>
  <si>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</si>
  <si>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</si>
  <si>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</si>
  <si>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</si>
  <si>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</si>
  <si>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</si>
  <si>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</si>
  <si>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</si>
  <si>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</si>
  <si>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</si>
  <si>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</si>
  <si>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</si>
  <si>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</si>
  <si>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</si>
  <si>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</si>
  <si>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</si>
  <si>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</si>
  <si>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</si>
  <si>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</si>
  <si>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</si>
  <si>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</si>
  <si>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</si>
  <si>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</si>
  <si>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</si>
  <si>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</si>
  <si>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</si>
  <si>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</si>
  <si>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</si>
  <si>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</si>
  <si>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</si>
  <si>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</si>
  <si>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</si>
  <si>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</si>
  <si>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</si>
  <si>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</si>
  <si>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</si>
  <si>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</si>
  <si>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</si>
  <si>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</si>
  <si>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</si>
  <si>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</si>
  <si>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</si>
  <si>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</si>
  <si>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</si>
  <si>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</si>
  <si>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</si>
  <si>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</si>
  <si>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</si>
  <si>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</si>
  <si>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</si>
  <si>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</si>
  <si>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</si>
  <si>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</si>
  <si>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</si>
  <si>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</si>
  <si>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</si>
  <si>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</si>
  <si>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</si>
  <si>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</si>
  <si>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</si>
  <si>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</si>
  <si>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</si>
  <si>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</si>
  <si>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</si>
  <si>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</si>
  <si>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</si>
  <si>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</si>
  <si>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</si>
  <si>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</si>
  <si>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</si>
  <si>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</si>
  <si>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</si>
  <si>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</si>
  <si>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</si>
  <si>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</si>
  <si>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</si>
  <si>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</si>
  <si>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</si>
  <si>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</si>
  <si>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</si>
  <si>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</si>
  <si>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</si>
  <si>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</si>
  <si>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</si>
  <si>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</si>
  <si>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</si>
  <si>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</si>
  <si>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</si>
  <si>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</si>
  <si>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</si>
  <si>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</si>
  <si>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</si>
  <si>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</si>
  <si>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</si>
  <si>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</si>
  <si>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</si>
  <si>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</si>
  <si>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</si>
  <si>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</si>
  <si>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</si>
  <si>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</si>
  <si>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</si>
  <si>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</si>
  <si>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</si>
  <si>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</si>
  <si>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</si>
  <si>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</si>
  <si>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</si>
  <si>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</si>
  <si>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</si>
  <si>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</si>
  <si>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</si>
  <si>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</si>
  <si>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</si>
  <si>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</si>
  <si>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</si>
  <si>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</si>
  <si>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</si>
  <si>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</si>
  <si>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</si>
  <si>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</si>
  <si>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</si>
  <si>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</si>
  <si>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</si>
  <si>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</si>
  <si>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</si>
  <si>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</si>
  <si>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</si>
  <si>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</si>
  <si>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</si>
  <si>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</si>
  <si>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</si>
  <si>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</si>
  <si>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</si>
  <si>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</si>
  <si>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</si>
  <si>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</si>
  <si>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</si>
  <si>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</si>
  <si>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</si>
  <si>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</si>
  <si>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</si>
  <si>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</si>
  <si>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</si>
  <si>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</si>
  <si>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</si>
  <si>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</si>
  <si>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</si>
  <si>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</si>
  <si>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</si>
  <si>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</si>
  <si>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</si>
  <si>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</si>
  <si>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</si>
  <si>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</si>
  <si>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</si>
  <si>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</si>
  <si>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</si>
  <si>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</si>
  <si>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</si>
  <si>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</si>
  <si>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</si>
  <si>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</si>
  <si>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</si>
  <si>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</si>
  <si>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</si>
  <si>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</si>
  <si>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</si>
  <si>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</si>
  <si>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</si>
  <si>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</si>
  <si>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</si>
  <si>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</si>
  <si>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</si>
  <si>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</si>
  <si>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</si>
  <si>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</si>
  <si>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</si>
  <si>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</si>
  <si>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</si>
  <si>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</si>
  <si>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</si>
  <si>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</si>
  <si>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</si>
  <si>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</si>
  <si>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</si>
  <si>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</si>
  <si>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</si>
  <si>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</si>
  <si>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</si>
  <si>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</si>
  <si>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</si>
  <si>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</si>
  <si>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</si>
  <si>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</si>
  <si>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</si>
  <si>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</si>
  <si>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</si>
  <si>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</si>
  <si>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</si>
  <si>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</si>
  <si>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</si>
  <si>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</si>
  <si>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</si>
  <si>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</si>
  <si>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</si>
  <si>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</si>
  <si>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</si>
  <si>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</si>
  <si>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</si>
  <si>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</si>
  <si>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</si>
  <si>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</si>
  <si>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</si>
  <si>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</si>
  <si>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</si>
  <si>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</si>
  <si>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</si>
  <si>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</si>
  <si>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</si>
  <si>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</si>
  <si>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</si>
  <si>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</si>
  <si>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</si>
  <si>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</si>
  <si>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</si>
  <si>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</si>
  <si>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</si>
  <si>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</si>
  <si>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</si>
  <si>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</si>
  <si>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</si>
  <si>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</si>
  <si>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</si>
  <si>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</si>
  <si>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</si>
  <si>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</si>
  <si>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</si>
  <si>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</si>
  <si>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</si>
  <si>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</si>
  <si>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</si>
  <si>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</si>
  <si>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</si>
  <si>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</si>
  <si>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</si>
  <si>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</si>
  <si>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</si>
  <si>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</si>
  <si>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</si>
  <si>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</si>
  <si>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</si>
  <si>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</si>
  <si>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</si>
  <si>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</si>
  <si>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</si>
  <si>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</si>
  <si>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</si>
  <si>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</si>
  <si>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</si>
  <si>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</si>
  <si>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</si>
  <si>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</si>
  <si>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</si>
  <si>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</si>
  <si>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</si>
  <si>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</si>
  <si>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</si>
  <si>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</si>
  <si>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</si>
  <si>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</si>
  <si>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</si>
  <si>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</si>
  <si>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</si>
  <si>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</si>
  <si>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</si>
  <si>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</si>
  <si>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</si>
  <si>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</si>
  <si>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</si>
  <si>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</si>
  <si>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</si>
  <si>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</si>
  <si>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</si>
  <si>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</si>
  <si>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</si>
  <si>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</si>
  <si>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</si>
  <si>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</si>
  <si>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</si>
  <si>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</si>
  <si>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</si>
  <si>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</si>
  <si>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</si>
  <si>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</si>
  <si>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</si>
  <si>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</si>
  <si>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</si>
  <si>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</si>
  <si>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</si>
  <si>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</si>
  <si>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</si>
  <si>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</si>
  <si>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</si>
  <si>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</si>
  <si>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</si>
  <si>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</si>
  <si>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</si>
  <si>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</si>
  <si>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</si>
  <si>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</si>
  <si>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</si>
  <si>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</si>
  <si>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</si>
  <si>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</si>
  <si>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</si>
  <si>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</si>
  <si>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</si>
  <si>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</si>
  <si>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</si>
  <si>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</si>
  <si>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</si>
  <si>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</si>
  <si>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</si>
  <si>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</si>
  <si>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</si>
  <si>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</si>
  <si>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</si>
  <si>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</si>
  <si>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</si>
  <si>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</si>
  <si>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</si>
  <si>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</si>
  <si>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</si>
  <si>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</si>
  <si>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</si>
  <si>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</si>
  <si>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</si>
  <si>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</si>
  <si>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</si>
  <si>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</si>
  <si>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</si>
  <si>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</si>
  <si>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</si>
  <si>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</si>
  <si>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</si>
  <si>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</si>
  <si>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</si>
  <si>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</si>
  <si>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</si>
  <si>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</si>
  <si>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</si>
  <si>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</si>
  <si>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</si>
  <si>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</si>
  <si>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</si>
  <si>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</si>
  <si>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</si>
  <si>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</si>
  <si>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</si>
  <si>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</si>
  <si>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</si>
  <si>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</si>
  <si>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</si>
  <si>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</si>
  <si>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</si>
  <si>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</si>
  <si>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</si>
  <si>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</si>
  <si>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</si>
  <si>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</si>
  <si>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</si>
  <si>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</si>
  <si>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</si>
  <si>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</si>
  <si>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</si>
  <si>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</si>
  <si>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</si>
  <si>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</si>
  <si>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</si>
  <si>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</si>
  <si>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</si>
  <si>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</si>
  <si>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</si>
  <si>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</si>
  <si>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</si>
  <si>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</si>
  <si>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</si>
  <si>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</si>
  <si>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</si>
  <si>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</si>
  <si>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</si>
  <si>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</si>
  <si>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</si>
  <si>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</si>
  <si>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</si>
  <si>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</si>
  <si>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</si>
  <si>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</si>
  <si>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</si>
  <si>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</si>
  <si>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</si>
  <si>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</si>
  <si>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</si>
  <si>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</si>
  <si>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</si>
  <si>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</si>
  <si>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</si>
  <si>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</si>
  <si>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</si>
  <si>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</si>
  <si>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</si>
  <si>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</si>
  <si>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</si>
  <si>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</si>
  <si>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</si>
  <si>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</si>
  <si>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</si>
  <si>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</si>
  <si>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</si>
  <si>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</si>
  <si>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</si>
  <si>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</si>
  <si>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</si>
  <si>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</si>
  <si>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</si>
  <si>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</si>
  <si>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</si>
  <si>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</si>
  <si>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</si>
  <si>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</si>
  <si>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</si>
  <si>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</si>
  <si>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</si>
  <si>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</si>
  <si>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</si>
  <si>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</si>
  <si>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</si>
  <si>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</si>
  <si>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</si>
  <si>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</si>
  <si>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</si>
  <si>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</si>
  <si>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</si>
  <si>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</si>
  <si>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</si>
  <si>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</si>
  <si>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</si>
  <si>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</si>
  <si>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</si>
  <si>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</si>
  <si>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</si>
  <si>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</si>
  <si>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</si>
  <si>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</si>
  <si>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</si>
  <si>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</si>
  <si>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</si>
  <si>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</si>
  <si>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</si>
  <si>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</si>
  <si>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</si>
  <si>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</si>
  <si>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</si>
  <si>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</si>
  <si>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</si>
  <si>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</si>
  <si>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</si>
  <si>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</si>
  <si>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</si>
  <si>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</si>
  <si>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</si>
  <si>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</si>
  <si>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</si>
  <si>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</si>
  <si>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</si>
  <si>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</si>
  <si>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</si>
  <si>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</si>
  <si>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</si>
  <si>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</si>
  <si>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</si>
  <si>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</si>
  <si>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</si>
  <si>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</si>
  <si>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</si>
  <si>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</si>
  <si>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</si>
  <si>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</si>
  <si>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</si>
  <si>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</si>
  <si>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</si>
  <si>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</si>
  <si>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</si>
  <si>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</si>
  <si>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</si>
  <si>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</si>
  <si>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</si>
  <si>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</si>
  <si>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</si>
  <si>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</si>
  <si>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</si>
  <si>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</si>
  <si>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</si>
  <si>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</si>
  <si>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</si>
  <si>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</si>
  <si>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</si>
  <si>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</si>
  <si>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</si>
  <si>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</si>
  <si>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</si>
  <si>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</si>
  <si>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</si>
  <si>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</si>
  <si>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</si>
  <si>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</si>
  <si>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</si>
  <si>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</si>
  <si>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</si>
  <si>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</si>
  <si>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</si>
  <si>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</si>
  <si>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</si>
  <si>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</si>
  <si>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</si>
  <si>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</si>
  <si>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</si>
  <si>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</si>
  <si>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</si>
  <si>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</si>
  <si>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</si>
  <si>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</si>
  <si>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</si>
  <si>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</si>
  <si>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</si>
  <si>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</si>
  <si>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</si>
  <si>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</si>
  <si>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</si>
  <si>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</si>
  <si>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</si>
  <si>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</si>
  <si>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</si>
  <si>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</si>
  <si>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</si>
  <si>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</si>
  <si>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</si>
  <si>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</si>
  <si>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</si>
  <si>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</si>
  <si>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</si>
  <si>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</si>
  <si>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</si>
  <si>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</si>
  <si>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</si>
  <si>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</si>
  <si>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</si>
  <si>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</si>
  <si>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</si>
  <si>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</si>
  <si>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</si>
  <si>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</si>
  <si>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</si>
  <si>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</si>
  <si>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</si>
  <si>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</si>
  <si>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</si>
  <si>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</si>
  <si>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</si>
  <si>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</si>
  <si>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</si>
  <si>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</si>
  <si>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</si>
  <si>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</si>
  <si>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</si>
  <si>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</si>
  <si>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</si>
  <si>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</si>
  <si>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</si>
  <si>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</si>
  <si>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</si>
  <si>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</si>
  <si>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</si>
  <si>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</si>
  <si>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</si>
  <si>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</si>
  <si>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</si>
  <si>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</si>
  <si>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</si>
  <si>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</si>
  <si>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</si>
  <si>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</si>
  <si>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</si>
  <si>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</si>
  <si>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</si>
  <si>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</si>
  <si>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</si>
  <si>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</si>
  <si>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</si>
  <si>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</si>
  <si>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</si>
  <si>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</si>
  <si>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</si>
  <si>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</si>
  <si>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</si>
  <si>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</si>
  <si>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</si>
  <si>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</si>
  <si>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</si>
  <si>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</si>
  <si>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</si>
  <si>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</si>
  <si>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</si>
  <si>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</si>
  <si>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</si>
  <si>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</si>
  <si>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</si>
  <si>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</si>
  <si>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</si>
  <si>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</si>
  <si>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</si>
  <si>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</si>
  <si>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</si>
  <si>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</si>
  <si>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</si>
  <si>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</si>
  <si>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</si>
  <si>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</si>
  <si>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</si>
  <si>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</si>
  <si>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</si>
  <si>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</si>
  <si>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</si>
  <si>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</si>
  <si>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</si>
  <si>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</si>
  <si>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</si>
  <si>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</si>
  <si>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</si>
  <si>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</si>
  <si>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</si>
  <si>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</si>
  <si>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</si>
  <si>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</si>
  <si>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</si>
  <si>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</si>
  <si>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</si>
  <si>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</si>
  <si>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</si>
  <si>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</si>
  <si>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</si>
  <si>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</si>
  <si>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</si>
  <si>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</si>
  <si>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</si>
  <si>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</si>
  <si>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</si>
  <si>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</si>
  <si>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</si>
  <si>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</si>
  <si>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</si>
  <si>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</si>
  <si>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</si>
  <si>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</si>
  <si>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</si>
  <si>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</si>
  <si>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</si>
  <si>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</si>
  <si>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</si>
  <si>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</si>
  <si>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</si>
  <si>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</si>
  <si>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</si>
  <si>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</si>
  <si>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</si>
  <si>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</si>
  <si>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</si>
  <si>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</si>
  <si>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</si>
  <si>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</si>
  <si>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</si>
  <si>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</si>
  <si>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</si>
  <si>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</si>
  <si>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</si>
  <si>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</si>
  <si>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</si>
  <si>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</si>
  <si>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</si>
  <si>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</si>
  <si>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</si>
  <si>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</si>
  <si>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</si>
  <si>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</si>
  <si>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</si>
  <si>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</si>
  <si>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</si>
  <si>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</si>
  <si>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</si>
  <si>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</si>
  <si>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</si>
  <si>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</si>
  <si>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</si>
  <si>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</si>
  <si>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</si>
  <si>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</si>
  <si>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</si>
  <si>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</si>
  <si>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</si>
  <si>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</si>
  <si>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</si>
  <si>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</si>
  <si>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</si>
  <si>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</si>
  <si>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</si>
  <si>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</si>
  <si>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</si>
  <si>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</si>
  <si>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</si>
  <si>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</si>
  <si>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</si>
  <si>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</si>
  <si>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</si>
  <si>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</si>
  <si>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</si>
  <si>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</si>
  <si>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</si>
  <si>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</si>
  <si>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</si>
  <si>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</si>
  <si>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</si>
  <si>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</si>
  <si>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</si>
  <si>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</si>
  <si>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</si>
  <si>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</si>
  <si>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</si>
  <si>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</si>
  <si>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</si>
  <si>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</si>
  <si>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</si>
  <si>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</si>
  <si>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</si>
  <si>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</si>
  <si>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</si>
  <si>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</si>
  <si>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</si>
  <si>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</si>
  <si>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</si>
  <si>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</si>
  <si>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</si>
  <si>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</si>
  <si>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</si>
  <si>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</si>
  <si>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</si>
  <si>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</si>
  <si>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</si>
  <si>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</si>
  <si>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</si>
  <si>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</si>
  <si>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</si>
  <si>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</si>
  <si>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</si>
  <si>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</si>
  <si>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</si>
  <si>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</si>
  <si>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</si>
  <si>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</si>
  <si>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</si>
  <si>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</si>
  <si>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</si>
  <si>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</si>
  <si>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</si>
  <si>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</si>
  <si>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</si>
  <si>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</si>
  <si>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</si>
  <si>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</si>
  <si>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</si>
  <si>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</si>
  <si>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</si>
  <si>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</si>
  <si>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</si>
  <si>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</si>
  <si>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</si>
  <si>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</si>
  <si>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</si>
  <si>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</si>
  <si>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</si>
  <si>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</si>
  <si>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</si>
  <si>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</si>
  <si>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</si>
  <si>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</si>
  <si>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</si>
  <si>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</si>
  <si>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</si>
  <si>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</si>
  <si>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</si>
  <si>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</si>
  <si>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</si>
  <si>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</si>
  <si>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</si>
  <si>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</si>
  <si>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</si>
  <si>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</si>
  <si>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</si>
  <si>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</si>
  <si>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</si>
  <si>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</si>
  <si>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</si>
  <si>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</si>
  <si>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</si>
  <si>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</si>
  <si>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</si>
  <si>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</si>
  <si>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</si>
  <si>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</si>
  <si>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</si>
  <si>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</si>
  <si>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</si>
  <si>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</si>
  <si>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</si>
  <si>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</si>
  <si>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</si>
  <si>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</si>
  <si>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</si>
  <si>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</si>
  <si>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</si>
  <si>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</si>
  <si>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</si>
  <si>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</si>
  <si>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</si>
  <si>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</si>
  <si>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</si>
  <si>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</si>
  <si>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</si>
  <si>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</si>
  <si>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</si>
  <si>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</si>
  <si>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</si>
  <si>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</si>
  <si>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</si>
  <si>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</si>
  <si>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</si>
  <si>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</si>
  <si>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</si>
  <si>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</si>
  <si>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</si>
  <si>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</si>
  <si>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</si>
  <si>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</si>
  <si>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</si>
  <si>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</si>
  <si>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</si>
  <si>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</si>
  <si>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</si>
  <si>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</si>
  <si>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</si>
  <si>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</si>
  <si>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</si>
  <si>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</si>
  <si>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</si>
  <si>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</si>
  <si>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</si>
  <si>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</si>
  <si>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</si>
  <si>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</si>
  <si>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</si>
  <si>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</si>
  <si>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</si>
  <si>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</si>
  <si>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</si>
  <si>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</si>
  <si>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</si>
  <si>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</si>
  <si>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</si>
  <si>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</si>
  <si>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</si>
  <si>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</si>
  <si>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</si>
  <si>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</si>
  <si>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</si>
  <si>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</si>
  <si>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</si>
  <si>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</si>
  <si>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</si>
  <si>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</si>
  <si>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</si>
  <si>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</si>
  <si>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</si>
  <si>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</si>
  <si>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</si>
  <si>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</si>
  <si>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</si>
  <si>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</si>
  <si>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</si>
  <si>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</si>
  <si>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</si>
  <si>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</si>
  <si>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</si>
  <si>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</si>
  <si>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</si>
  <si>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</si>
  <si>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</si>
  <si>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</si>
  <si>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</si>
  <si>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</si>
  <si>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</si>
  <si>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</si>
  <si>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</si>
  <si>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</si>
  <si>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</si>
  <si>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</si>
  <si>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</si>
  <si>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</si>
  <si>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</si>
  <si>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</si>
  <si>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</si>
  <si>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</si>
  <si>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</si>
  <si>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</si>
  <si>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</si>
  <si>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</si>
  <si>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</si>
  <si>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</si>
  <si>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</si>
  <si>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</si>
  <si>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</si>
  <si>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</si>
  <si>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</si>
  <si>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</si>
  <si>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</si>
  <si>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</si>
  <si>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</si>
  <si>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</si>
  <si>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</si>
  <si>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</si>
  <si>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</si>
  <si>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</si>
  <si>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</si>
  <si>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</si>
  <si>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</si>
  <si>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</si>
  <si>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</si>
  <si>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</si>
  <si>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</si>
  <si>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</si>
  <si>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</si>
  <si>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</si>
  <si>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</si>
  <si>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</si>
  <si>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</si>
  <si>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</si>
  <si>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</si>
  <si>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</si>
  <si>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</si>
  <si>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</si>
  <si>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</si>
  <si>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</si>
  <si>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</si>
  <si>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</si>
  <si>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</si>
  <si>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</si>
  <si>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</si>
  <si>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</si>
  <si>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</si>
  <si>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</si>
  <si>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</si>
  <si>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</si>
  <si>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</si>
  <si>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</si>
  <si>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</si>
  <si>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</si>
  <si>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</si>
  <si>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</si>
  <si>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</si>
  <si>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</si>
  <si>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</si>
  <si>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</si>
  <si>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</si>
  <si>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</si>
  <si>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</si>
  <si>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</si>
  <si>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</si>
  <si>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</si>
  <si>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</si>
  <si>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</si>
  <si>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</si>
  <si>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</si>
  <si>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</si>
  <si>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</si>
  <si>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</si>
  <si>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</si>
  <si>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</si>
  <si>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</si>
  <si>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</si>
  <si>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</si>
  <si>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</si>
  <si>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</si>
  <si>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</si>
  <si>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</si>
  <si>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</si>
  <si>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</si>
  <si>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</si>
  <si>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</si>
  <si>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</si>
  <si>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</si>
  <si>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</si>
  <si>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</si>
  <si>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</si>
  <si>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</si>
  <si>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</si>
  <si>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</si>
  <si>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</si>
  <si>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</si>
  <si>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</si>
  <si>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</si>
  <si>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</si>
  <si>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</si>
  <si>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</si>
  <si>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</si>
  <si>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</si>
  <si>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</si>
  <si>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</si>
  <si>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</si>
  <si>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</si>
  <si>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</si>
  <si>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</si>
  <si>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</si>
  <si>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</si>
  <si>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</si>
  <si>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</si>
  <si>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</si>
  <si>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</si>
  <si>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</si>
  <si>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</si>
  <si>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</si>
  <si>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</si>
  <si>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</si>
  <si>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</si>
  <si>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</si>
  <si>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</si>
  <si>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</si>
  <si>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</si>
  <si>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</si>
  <si>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</si>
  <si>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</si>
  <si>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</si>
  <si>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</si>
  <si>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</si>
  <si>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</si>
  <si>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</si>
  <si>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</si>
  <si>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</si>
  <si>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</si>
  <si>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</si>
  <si>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</si>
  <si>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</si>
  <si>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</si>
  <si>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</si>
  <si>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</si>
  <si>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</si>
  <si>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</si>
  <si>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</si>
  <si>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</si>
  <si>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</si>
  <si>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</si>
  <si>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</si>
  <si>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</si>
  <si>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</si>
  <si>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</si>
  <si>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</si>
  <si>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</si>
  <si>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</si>
  <si>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</si>
  <si>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</si>
  <si>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</si>
  <si>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</si>
  <si>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</si>
  <si>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</si>
  <si>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</si>
  <si>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</si>
  <si>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</si>
  <si>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</si>
  <si>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</si>
  <si>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</si>
  <si>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</si>
  <si>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</si>
  <si>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</si>
  <si>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</si>
  <si>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</si>
  <si>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</si>
  <si>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</si>
  <si>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</si>
  <si>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</si>
  <si>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</si>
  <si>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</si>
  <si>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</si>
  <si>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</si>
  <si>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</si>
  <si>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</si>
  <si>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</si>
  <si>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</si>
  <si>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</si>
  <si>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</si>
  <si>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</si>
  <si>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</si>
  <si>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</si>
  <si>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</si>
  <si>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</si>
  <si>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</si>
  <si>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</si>
  <si>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</si>
  <si>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</si>
  <si>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</si>
  <si>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</si>
  <si>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</si>
  <si>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</si>
  <si>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</si>
  <si>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</si>
  <si>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</si>
  <si>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</si>
  <si>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</si>
  <si>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</si>
  <si>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</si>
  <si>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</si>
  <si>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</si>
  <si>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</si>
  <si>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</si>
  <si>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</si>
  <si>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</si>
  <si>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</si>
  <si>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</si>
  <si>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</si>
  <si>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</si>
  <si>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</si>
  <si>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</si>
  <si>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</si>
  <si>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</si>
  <si>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</si>
  <si>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</si>
  <si>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</si>
  <si>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</si>
  <si>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</si>
  <si>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</si>
  <si>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</si>
  <si>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</si>
  <si>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</si>
  <si>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</si>
  <si>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</si>
  <si>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</si>
  <si>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</si>
  <si>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</si>
  <si>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</si>
  <si>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</si>
  <si>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</si>
  <si>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</si>
  <si>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</si>
  <si>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</si>
  <si>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</si>
  <si>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</si>
  <si>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</si>
  <si>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</si>
  <si>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</si>
  <si>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</si>
  <si>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</si>
  <si>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</si>
  <si>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</si>
  <si>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</si>
  <si>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</si>
  <si>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</si>
  <si>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</si>
  <si>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</si>
  <si>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</si>
  <si>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</si>
  <si>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</si>
  <si>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</si>
  <si>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</si>
  <si>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</si>
  <si>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</si>
  <si>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</si>
  <si>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</si>
  <si>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</si>
  <si>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</si>
  <si>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</si>
  <si>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</si>
  <si>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</si>
  <si>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</si>
  <si>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</si>
  <si>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</si>
  <si>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</si>
  <si>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</si>
  <si>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</si>
  <si>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</si>
  <si>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</si>
  <si>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</si>
  <si>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</si>
  <si>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</si>
  <si>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</si>
  <si>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</si>
  <si>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</si>
  <si>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</si>
  <si>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</si>
  <si>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</si>
  <si>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</si>
  <si>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</si>
  <si>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</si>
  <si>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</si>
  <si>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</si>
  <si>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</si>
  <si>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</si>
  <si>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</si>
  <si>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</si>
  <si>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</si>
  <si>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</si>
  <si>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</si>
  <si>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</si>
  <si>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</si>
  <si>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</si>
  <si>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</si>
  <si>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</si>
  <si>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</si>
  <si>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</si>
  <si>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</si>
  <si>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</si>
  <si>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</si>
  <si>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</si>
  <si>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</si>
  <si>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</si>
  <si>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</si>
  <si>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</si>
  <si>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</si>
  <si>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</si>
  <si>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</si>
  <si>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</si>
  <si>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</si>
  <si>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</si>
  <si>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</si>
  <si>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</si>
  <si>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</si>
  <si>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</si>
  <si>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</si>
  <si>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</si>
  <si>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</si>
  <si>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</si>
  <si>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</si>
  <si>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</si>
  <si>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</si>
  <si>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</si>
  <si>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</si>
  <si>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</si>
  <si>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</si>
  <si>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</si>
  <si>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</si>
  <si>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</si>
  <si>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</si>
  <si>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</si>
  <si>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</si>
  <si>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</si>
  <si>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</si>
  <si>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</si>
  <si>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</si>
  <si>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</si>
  <si>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</si>
  <si>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</si>
  <si>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</si>
  <si>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</si>
  <si>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</si>
  <si>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</si>
  <si>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</si>
  <si>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</si>
  <si>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</si>
  <si>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</si>
  <si>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</si>
  <si>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</si>
  <si>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</si>
  <si>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</si>
  <si>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</si>
  <si>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</si>
  <si>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</si>
  <si>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</si>
  <si>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</si>
  <si>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</si>
  <si>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</si>
  <si>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</si>
  <si>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</si>
  <si>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</si>
  <si>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</si>
  <si>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</si>
  <si>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</si>
  <si>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</si>
  <si>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</si>
  <si>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</si>
  <si>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</si>
  <si>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</si>
  <si>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</si>
  <si>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</si>
  <si>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</si>
  <si>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</si>
  <si>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</si>
  <si>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</si>
  <si>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</si>
  <si>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</si>
  <si>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</si>
  <si>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</si>
  <si>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</si>
  <si>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</si>
  <si>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</si>
  <si>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</si>
  <si>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</si>
  <si>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</si>
  <si>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</si>
  <si>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</si>
  <si>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</si>
  <si>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</si>
  <si>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</si>
  <si>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</si>
  <si>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</si>
  <si>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</si>
  <si>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</si>
  <si>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</si>
  <si>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</si>
  <si>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</si>
  <si>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</si>
  <si>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</si>
  <si>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</si>
  <si>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</si>
  <si>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</si>
  <si>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</si>
  <si>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</si>
  <si>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</si>
  <si>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</si>
  <si>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</si>
  <si>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</si>
  <si>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</si>
  <si>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</si>
  <si>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</si>
  <si>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</si>
  <si>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</si>
  <si>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</si>
  <si>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</si>
  <si>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</si>
  <si>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</si>
  <si>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</si>
  <si>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</si>
  <si>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</si>
  <si>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</si>
  <si>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</si>
  <si>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</si>
  <si>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</si>
  <si>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</si>
  <si>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</si>
  <si>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</si>
  <si>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</si>
  <si>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</si>
  <si>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</si>
  <si>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</si>
  <si>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</si>
  <si>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</si>
  <si>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</si>
  <si>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</si>
  <si>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</si>
  <si>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</si>
  <si>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</si>
  <si>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</si>
  <si>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</si>
  <si>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</si>
  <si>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</si>
  <si>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</si>
  <si>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</si>
  <si>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</si>
  <si>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</si>
  <si>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</si>
  <si>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</si>
  <si>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</si>
  <si>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</si>
  <si>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</si>
  <si>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</si>
  <si>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</si>
  <si>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</si>
  <si>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</si>
  <si>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</si>
  <si>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</si>
  <si>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</si>
  <si>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</si>
  <si>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</si>
  <si>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</si>
  <si>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</si>
  <si>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</si>
  <si>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</si>
  <si>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</si>
  <si>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</si>
  <si>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</si>
  <si>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</si>
  <si>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</si>
  <si>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</si>
  <si>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</si>
  <si>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</si>
  <si>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</si>
  <si>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</si>
  <si>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</si>
  <si>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</si>
  <si>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</si>
  <si>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</si>
  <si>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</si>
  <si>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</si>
  <si>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</si>
  <si>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</si>
  <si>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</si>
  <si>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</si>
  <si>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</si>
  <si>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</si>
  <si>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</si>
  <si>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</si>
  <si>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</si>
  <si>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</si>
  <si>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</si>
  <si>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</si>
  <si>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</si>
  <si>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</si>
  <si>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</si>
  <si>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</si>
  <si>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</si>
  <si>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</si>
  <si>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</si>
  <si>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</si>
  <si>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</si>
  <si>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</si>
  <si>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</si>
  <si>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</si>
  <si>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</si>
  <si>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</si>
  <si>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</si>
  <si>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</si>
  <si>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</si>
  <si>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</si>
  <si>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</si>
  <si>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</si>
  <si>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</si>
  <si>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</si>
  <si>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</si>
  <si>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</si>
  <si>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</si>
  <si>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</si>
  <si>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</si>
  <si>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</si>
  <si>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</si>
  <si>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</si>
  <si>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</si>
  <si>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</si>
  <si>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</si>
  <si>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</si>
  <si>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</si>
  <si>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</si>
  <si>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</si>
  <si>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</si>
  <si>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</si>
  <si>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</si>
  <si>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</si>
  <si>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</si>
  <si>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</si>
  <si>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</si>
  <si>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</si>
  <si>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</si>
  <si>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</si>
  <si>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</si>
  <si>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</si>
  <si>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</si>
  <si>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</si>
  <si>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</si>
  <si>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</si>
  <si>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</si>
  <si>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</si>
  <si>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</si>
  <si>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</si>
  <si>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</si>
  <si>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</si>
  <si>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</si>
  <si>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</si>
  <si>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</si>
  <si>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</si>
  <si>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</si>
  <si>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</si>
  <si>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</si>
  <si>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</si>
  <si>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</si>
  <si>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</si>
  <si>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</si>
  <si>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</si>
  <si>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</si>
  <si>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</si>
  <si>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</si>
  <si>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</si>
  <si>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</si>
  <si>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</si>
  <si>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</si>
  <si>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</si>
  <si>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</si>
  <si>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</si>
  <si>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</si>
  <si>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</si>
  <si>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</si>
  <si>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</si>
  <si>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</si>
  <si>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</si>
  <si>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</si>
  <si>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</si>
  <si>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</si>
  <si>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</si>
  <si>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</si>
  <si>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</si>
  <si>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</si>
  <si>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</si>
  <si>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</si>
  <si>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</si>
  <si>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</si>
  <si>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</si>
  <si>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</si>
  <si>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</si>
  <si>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</si>
  <si>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</si>
  <si>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</si>
  <si>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</si>
  <si>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</si>
  <si>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</si>
  <si>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</si>
  <si>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</si>
  <si>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</si>
  <si>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</si>
  <si>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</si>
  <si>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</si>
  <si>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</si>
  <si>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</si>
  <si>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</si>
  <si>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</si>
  <si>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</si>
  <si>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</si>
  <si>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</si>
  <si>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</si>
  <si>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</si>
  <si>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</si>
  <si>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</si>
  <si>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</si>
  <si>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</si>
  <si>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</si>
  <si>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</si>
  <si>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</si>
  <si>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</si>
  <si>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</si>
  <si>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</si>
  <si>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</si>
  <si>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</si>
  <si>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</si>
  <si>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</si>
  <si>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</si>
  <si>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</si>
  <si>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</si>
  <si>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</si>
  <si>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</si>
  <si>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</si>
  <si>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</si>
  <si>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</si>
  <si>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</si>
  <si>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</si>
  <si>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</si>
  <si>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</si>
  <si>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</si>
  <si>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</si>
  <si>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</si>
  <si>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</si>
  <si>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</si>
  <si>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</si>
  <si>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</si>
  <si>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</si>
  <si>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</si>
  <si>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</si>
  <si>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</si>
  <si>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</si>
  <si>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</si>
  <si>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</si>
  <si>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</si>
  <si>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</si>
  <si>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</si>
  <si>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</si>
  <si>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</si>
  <si>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</si>
  <si>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</si>
  <si>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</si>
  <si>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</si>
  <si>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</si>
  <si>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</si>
  <si>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</si>
  <si>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</si>
  <si>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</si>
  <si>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</si>
  <si>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</si>
  <si>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</si>
  <si>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</si>
  <si>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</si>
  <si>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</si>
  <si>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</si>
  <si>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</si>
  <si>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</si>
  <si>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</si>
  <si>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</si>
  <si>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</si>
  <si>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</si>
  <si>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</si>
  <si>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</si>
  <si>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</si>
  <si>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</si>
  <si>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</si>
  <si>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</si>
  <si>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</si>
  <si>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</si>
  <si>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</si>
  <si>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</si>
  <si>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</si>
  <si>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</si>
  <si>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</si>
  <si>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</si>
  <si>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</si>
  <si>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</si>
  <si>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</si>
  <si>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</si>
  <si>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</si>
  <si>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</si>
  <si>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</si>
  <si>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</si>
  <si>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</si>
  <si>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</si>
  <si>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</si>
  <si>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</si>
  <si>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</si>
  <si>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</si>
  <si>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</si>
  <si>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</si>
  <si>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</si>
  <si>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</si>
  <si>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</si>
  <si>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</si>
  <si>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</si>
  <si>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</si>
  <si>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</si>
  <si>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</si>
  <si>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</si>
  <si>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</si>
  <si>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</si>
  <si>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</si>
  <si>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</si>
  <si>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</si>
  <si>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</si>
  <si>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</si>
  <si>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</si>
  <si>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</si>
  <si>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</si>
  <si>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</si>
  <si>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</si>
  <si>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</si>
  <si>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</si>
  <si>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</si>
  <si>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</si>
  <si>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</si>
  <si>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</si>
  <si>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</si>
  <si>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</si>
  <si>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</si>
  <si>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</si>
  <si>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</si>
  <si>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</si>
  <si>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</si>
  <si>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</si>
  <si>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</si>
  <si>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</si>
  <si>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</si>
  <si>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</si>
  <si>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</si>
  <si>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</si>
  <si>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</si>
  <si>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</si>
  <si>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</si>
  <si>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</si>
  <si>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</si>
  <si>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</si>
  <si>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</si>
  <si>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</si>
  <si>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</si>
  <si>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</si>
  <si>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</si>
  <si>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</si>
  <si>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</si>
  <si>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</si>
  <si>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</si>
  <si>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</si>
  <si>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</si>
  <si>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</si>
  <si>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</si>
  <si>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</si>
  <si>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</si>
  <si>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</si>
  <si>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</si>
  <si>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</si>
  <si>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</si>
  <si>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</si>
  <si>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</si>
  <si>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</si>
  <si>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</si>
  <si>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</si>
  <si>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</si>
  <si>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</si>
  <si>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</si>
  <si>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</si>
  <si>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</si>
  <si>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</si>
  <si>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</si>
  <si>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</si>
  <si>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</si>
  <si>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</si>
  <si>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</si>
  <si>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</si>
  <si>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</si>
  <si>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</si>
  <si>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</si>
  <si>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</si>
  <si>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</si>
  <si>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</si>
  <si>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</si>
  <si>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</si>
  <si>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</si>
  <si>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</si>
  <si>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</si>
  <si>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</si>
  <si>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</si>
  <si>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</si>
  <si>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</si>
  <si>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</si>
  <si>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</si>
  <si>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</si>
  <si>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</si>
  <si>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</si>
  <si>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</si>
  <si>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</si>
  <si>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</si>
  <si>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</si>
  <si>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</si>
  <si>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</si>
  <si>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</si>
  <si>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</si>
  <si>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</si>
  <si>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</si>
  <si>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</si>
  <si>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</si>
  <si>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</si>
  <si>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</si>
  <si>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</si>
  <si>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</si>
  <si>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</si>
  <si>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</si>
  <si>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</si>
  <si>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</si>
  <si>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</si>
  <si>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</si>
  <si>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</si>
  <si>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</si>
  <si>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</si>
  <si>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</si>
  <si>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</si>
  <si>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</si>
  <si>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</si>
  <si>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</si>
  <si>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</si>
  <si>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</si>
  <si>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</si>
  <si>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</si>
  <si>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</si>
  <si>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</si>
  <si>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</si>
  <si>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</si>
  <si>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</si>
  <si>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</si>
  <si>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</si>
  <si>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</si>
  <si>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</si>
  <si>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</si>
  <si>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</si>
  <si>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</si>
  <si>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</si>
  <si>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</si>
  <si>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</si>
  <si>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</si>
  <si>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</si>
  <si>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</si>
  <si>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</si>
  <si>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</si>
  <si>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</si>
  <si>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</si>
  <si>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</si>
  <si>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</si>
  <si>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</si>
  <si>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</si>
  <si>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</si>
  <si>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</si>
  <si>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</si>
  <si>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</si>
  <si>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</si>
  <si>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</si>
  <si>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</si>
  <si>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</si>
  <si>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</si>
  <si>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</si>
  <si>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</si>
  <si>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</si>
  <si>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</si>
  <si>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</si>
  <si>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</si>
  <si>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</si>
  <si>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</si>
  <si>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</si>
  <si>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</si>
  <si>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</si>
  <si>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</si>
  <si>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</si>
  <si>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</si>
  <si>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</si>
  <si>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</si>
  <si>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</si>
  <si>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</si>
  <si>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</si>
  <si>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</si>
  <si>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</si>
  <si>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</si>
  <si>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</si>
  <si>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</si>
  <si>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</si>
  <si>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</si>
  <si>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</si>
  <si>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</si>
  <si>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</si>
  <si>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</si>
  <si>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</si>
  <si>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</si>
  <si>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</si>
  <si>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</si>
  <si>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</si>
  <si>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</si>
  <si>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</si>
  <si>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</si>
  <si>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</si>
  <si>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</si>
  <si>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</si>
  <si>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</si>
  <si>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</si>
  <si>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</si>
  <si>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</si>
  <si>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</si>
  <si>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</si>
  <si>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</si>
  <si>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</si>
  <si>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</si>
  <si>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</si>
  <si>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</si>
  <si>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</si>
  <si>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</si>
  <si>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</si>
  <si>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</si>
  <si>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</si>
  <si>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</si>
  <si>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</si>
  <si>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</si>
  <si>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</si>
  <si>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</si>
  <si>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</si>
  <si>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</si>
  <si>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</si>
  <si>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</si>
  <si>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</si>
  <si>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</si>
  <si>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</si>
  <si>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</si>
  <si>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</si>
  <si>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</si>
  <si>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</si>
  <si>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</si>
  <si>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</si>
  <si>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</si>
  <si>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</si>
  <si>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</si>
  <si>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</si>
  <si>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</si>
  <si>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</si>
  <si>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</si>
  <si>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</si>
  <si>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</si>
  <si>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</si>
  <si>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</si>
  <si>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</si>
  <si>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</si>
  <si>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</si>
  <si>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</si>
  <si>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</si>
  <si>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</si>
  <si>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</si>
  <si>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</si>
  <si>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</si>
  <si>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</si>
  <si>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</si>
  <si>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</si>
  <si>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</si>
  <si>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</si>
  <si>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</si>
  <si>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</si>
  <si>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</si>
  <si>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</si>
  <si>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</si>
  <si>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</si>
  <si>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</si>
  <si>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</si>
  <si>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</si>
  <si>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</si>
  <si>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</si>
  <si>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</si>
  <si>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</si>
  <si>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</si>
  <si>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</si>
  <si>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</si>
  <si>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</si>
  <si>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</si>
  <si>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</si>
  <si>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</si>
  <si>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</si>
  <si>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</si>
  <si>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</si>
  <si>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</si>
  <si>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</si>
  <si>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</si>
  <si>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</si>
  <si>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</si>
  <si>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</si>
  <si>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</si>
  <si>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</si>
  <si>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</si>
  <si>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</si>
  <si>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</si>
  <si>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</si>
  <si>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</si>
  <si>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</si>
  <si>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</si>
  <si>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</si>
  <si>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</si>
  <si>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</si>
  <si>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</si>
  <si>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</si>
  <si>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</si>
  <si>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</si>
  <si>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</si>
  <si>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</si>
  <si>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</si>
  <si>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</si>
  <si>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</si>
  <si>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</si>
  <si>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</si>
  <si>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</si>
  <si>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</si>
  <si>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</si>
  <si>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</si>
  <si>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</si>
  <si>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</si>
  <si>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</si>
  <si>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</si>
  <si>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</si>
  <si>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</si>
  <si>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</si>
  <si>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</si>
  <si>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</si>
  <si>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</si>
  <si>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</si>
  <si>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</si>
  <si>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</si>
  <si>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</si>
  <si>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</si>
  <si>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</si>
  <si>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</si>
  <si>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</si>
  <si>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</si>
  <si>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</si>
  <si>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</si>
  <si>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</si>
  <si>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</si>
  <si>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</si>
  <si>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</si>
  <si>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</si>
  <si>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</si>
  <si>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</si>
  <si>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</si>
  <si>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</si>
  <si>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</si>
  <si>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</si>
  <si>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</si>
  <si>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</si>
  <si>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</si>
  <si>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</si>
  <si>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</si>
  <si>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</si>
  <si>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</si>
  <si>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</si>
  <si>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</si>
  <si>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</si>
  <si>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</si>
  <si>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</si>
  <si>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</si>
  <si>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</si>
  <si>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</si>
  <si>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</si>
  <si>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</si>
  <si>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</si>
  <si>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</si>
  <si>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</si>
  <si>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</si>
  <si>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</si>
  <si>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</si>
  <si>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</si>
  <si>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</si>
  <si>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</si>
  <si>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</si>
  <si>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</si>
  <si>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</si>
  <si>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</si>
  <si>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</si>
  <si>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</si>
  <si>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</si>
  <si>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</si>
  <si>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</si>
  <si>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</si>
  <si>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</si>
  <si>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</si>
  <si>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</si>
  <si>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</si>
  <si>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</si>
  <si>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</si>
  <si>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</si>
  <si>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</si>
  <si>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</si>
  <si>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</si>
  <si>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</si>
  <si>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</si>
  <si>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</si>
  <si>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</si>
  <si>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</si>
  <si>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</si>
  <si>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</si>
  <si>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</si>
  <si>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</si>
  <si>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</si>
  <si>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</si>
  <si>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</si>
  <si>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</si>
  <si>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</si>
  <si>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</si>
  <si>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</si>
  <si>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</si>
  <si>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</si>
  <si>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</si>
  <si>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</si>
  <si>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</si>
  <si>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</si>
  <si>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</si>
  <si>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</si>
  <si>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</si>
  <si>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</si>
  <si>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</si>
  <si>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</si>
  <si>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</si>
  <si>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</si>
  <si>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</si>
  <si>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</si>
  <si>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</si>
  <si>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</si>
  <si>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</si>
  <si>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</si>
  <si>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</si>
  <si>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</si>
  <si>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</si>
  <si>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</si>
  <si>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</si>
  <si>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</si>
  <si>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</si>
  <si>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</si>
  <si>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</si>
  <si>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</si>
  <si>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</si>
  <si>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</si>
  <si>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</si>
  <si>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</si>
  <si>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</si>
  <si>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</si>
  <si>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</si>
  <si>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</si>
  <si>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</si>
  <si>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</si>
  <si>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</si>
  <si>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</si>
  <si>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</si>
  <si>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</si>
  <si>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</si>
  <si>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</si>
  <si>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</si>
  <si>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</si>
  <si>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</si>
  <si>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</si>
  <si>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</si>
  <si>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</si>
  <si>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</si>
  <si>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</si>
  <si>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</si>
  <si>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</si>
  <si>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</si>
  <si>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</si>
  <si>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</si>
  <si>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</si>
  <si>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</si>
  <si>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</si>
  <si>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</si>
  <si>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</si>
  <si>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</si>
  <si>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</si>
  <si>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</si>
  <si>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</si>
  <si>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</si>
  <si>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</si>
  <si>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</si>
  <si>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</si>
  <si>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</si>
  <si>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</si>
  <si>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</si>
  <si>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</si>
  <si>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</si>
  <si>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</si>
  <si>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</si>
  <si>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</si>
  <si>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</si>
  <si>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</si>
  <si>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</si>
  <si>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</si>
  <si>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</si>
  <si>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</si>
  <si>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</si>
  <si>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</si>
  <si>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</si>
  <si>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</si>
  <si>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</si>
  <si>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</si>
  <si>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</si>
  <si>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</si>
  <si>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</si>
  <si>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</si>
  <si>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</si>
  <si>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</si>
  <si>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</si>
  <si>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</si>
  <si>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</si>
  <si>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</si>
  <si>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</si>
  <si>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</si>
  <si>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</si>
  <si>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</si>
  <si>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</si>
  <si>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</si>
  <si>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</si>
  <si>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</si>
  <si>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</si>
  <si>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</si>
  <si>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</si>
  <si>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</si>
  <si>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</si>
  <si>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</si>
  <si>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</si>
  <si>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</si>
  <si>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</si>
  <si>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</si>
  <si>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</si>
  <si>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</si>
  <si>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</si>
  <si>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</si>
  <si>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</si>
  <si>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</si>
  <si>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</si>
  <si>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</si>
  <si>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</si>
  <si>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</si>
  <si>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</si>
  <si>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</si>
  <si>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</si>
  <si>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</si>
  <si>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</si>
  <si>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</si>
  <si>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</si>
  <si>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</si>
  <si>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</si>
  <si>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</si>
  <si>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</si>
  <si>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</si>
  <si>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</si>
  <si>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</si>
  <si>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</si>
  <si>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</si>
  <si>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</si>
  <si>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</si>
  <si>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</si>
  <si>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</si>
  <si>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</si>
  <si>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</si>
  <si>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</si>
  <si>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</si>
  <si>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</si>
  <si>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</si>
  <si>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</si>
  <si>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</si>
  <si>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</si>
  <si>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</si>
  <si>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</si>
  <si>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</si>
  <si>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</si>
  <si>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</si>
  <si>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</si>
  <si>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</si>
  <si>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</si>
  <si>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</si>
  <si>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</si>
  <si>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</si>
  <si>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</si>
  <si>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</si>
  <si>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</si>
  <si>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</si>
  <si>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</si>
  <si>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</si>
  <si>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</si>
  <si>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</si>
  <si>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</si>
  <si>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</si>
  <si>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</si>
  <si>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</si>
  <si>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</si>
  <si>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</si>
  <si>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</si>
  <si>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</si>
  <si>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</si>
  <si>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</si>
  <si>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</si>
  <si>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</si>
  <si>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</si>
  <si>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</si>
  <si>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</si>
  <si>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</si>
  <si>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</si>
  <si>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</si>
  <si>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</si>
  <si>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</si>
  <si>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</si>
  <si>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</si>
  <si>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</si>
  <si>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</si>
  <si>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</si>
  <si>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</si>
  <si>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</si>
  <si>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</si>
  <si>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</si>
  <si>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</si>
  <si>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</si>
  <si>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</si>
  <si>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</si>
  <si>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</si>
  <si>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</si>
  <si>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</si>
  <si>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</si>
  <si>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</si>
  <si>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</si>
  <si>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</si>
  <si>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</si>
  <si>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</si>
  <si>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</si>
  <si>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</si>
  <si>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</si>
  <si>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</si>
  <si>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</si>
  <si>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</si>
  <si>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</si>
  <si>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</si>
  <si>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</si>
  <si>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</si>
  <si>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</si>
  <si>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</si>
  <si>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</si>
  <si>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</si>
  <si>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</si>
  <si>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</si>
  <si>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</si>
  <si>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</si>
  <si>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</si>
  <si>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</si>
  <si>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</si>
  <si>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</si>
  <si>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</si>
  <si>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</si>
  <si>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</si>
  <si>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</si>
  <si>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</si>
  <si>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</si>
  <si>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</si>
  <si>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</si>
  <si>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</si>
  <si>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</si>
  <si>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</si>
  <si>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</si>
  <si>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</si>
  <si>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</si>
  <si>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</si>
  <si>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</si>
  <si>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</si>
  <si>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</si>
  <si>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</si>
  <si>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</si>
  <si>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</si>
  <si>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</si>
  <si>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</si>
  <si>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</si>
  <si>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</si>
  <si>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</si>
  <si>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</si>
  <si>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</si>
  <si>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</si>
  <si>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</si>
  <si>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</si>
  <si>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</si>
  <si>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</si>
  <si>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</si>
  <si>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</si>
  <si>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</si>
  <si>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</si>
  <si>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</si>
  <si>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</si>
  <si>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</si>
  <si>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</si>
  <si>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</si>
  <si>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</si>
  <si>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</si>
  <si>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</si>
  <si>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</si>
  <si>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</si>
  <si>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</si>
  <si>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</si>
  <si>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</si>
  <si>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</si>
  <si>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</si>
  <si>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</si>
  <si>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</si>
  <si>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</si>
  <si>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</si>
  <si>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</si>
  <si>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</si>
  <si>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</si>
  <si>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</si>
  <si>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</si>
  <si>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</si>
  <si>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</si>
  <si>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</si>
  <si>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</si>
  <si>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</si>
  <si>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</si>
  <si>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</si>
  <si>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</si>
  <si>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</si>
  <si>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</si>
  <si>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</si>
  <si>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</si>
  <si>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</si>
  <si>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</si>
  <si>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</si>
  <si>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</si>
  <si>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</si>
  <si>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</si>
  <si>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</si>
  <si>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</si>
  <si>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</si>
  <si>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</si>
  <si>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</si>
  <si>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</si>
  <si>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</si>
  <si>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</si>
  <si>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</si>
  <si>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</si>
  <si>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</si>
  <si>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</si>
  <si>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</si>
  <si>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</si>
  <si>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</si>
  <si>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</si>
  <si>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</si>
  <si>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</si>
  <si>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</si>
  <si>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</si>
  <si>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</si>
  <si>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</si>
  <si>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</si>
  <si>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</si>
  <si>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</si>
  <si>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</si>
  <si>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</si>
  <si>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</si>
  <si>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</si>
  <si>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</si>
  <si>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</si>
  <si>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</si>
  <si>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</si>
  <si>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</si>
  <si>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</si>
  <si>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</si>
  <si>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</si>
  <si>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</si>
  <si>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</si>
  <si>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</si>
  <si>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</si>
  <si>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</si>
  <si>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</si>
  <si>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</si>
  <si>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</si>
  <si>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</si>
  <si>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</si>
  <si>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</si>
  <si>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</si>
  <si>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</si>
  <si>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</si>
  <si>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</si>
  <si>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</si>
  <si>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</si>
  <si>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</si>
  <si>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</si>
  <si>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</si>
  <si>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</si>
  <si>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</si>
  <si>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</si>
  <si>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</si>
  <si>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</si>
  <si>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</si>
  <si>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</si>
  <si>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</si>
  <si>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</si>
  <si>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</si>
  <si>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</si>
  <si>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</si>
  <si>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</si>
  <si>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</si>
  <si>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</si>
  <si>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</si>
  <si>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</si>
  <si>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</si>
  <si>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</si>
  <si>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</si>
  <si>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</si>
  <si>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</si>
  <si>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</si>
  <si>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</si>
  <si>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</si>
  <si>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</si>
  <si>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</si>
  <si>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</si>
  <si>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</si>
  <si>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</si>
  <si>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</si>
  <si>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</si>
  <si>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</si>
  <si>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</si>
  <si>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</si>
  <si>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</si>
  <si>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</si>
  <si>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</si>
  <si>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</si>
  <si>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</si>
  <si>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</si>
  <si>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</si>
  <si>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</si>
  <si>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</si>
  <si>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</si>
  <si>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</si>
  <si>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</si>
  <si>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</si>
  <si>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</si>
  <si>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</si>
  <si>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</si>
  <si>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</si>
  <si>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</si>
  <si>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</si>
  <si>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</si>
  <si>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</si>
  <si>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</si>
  <si>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</si>
  <si>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</si>
  <si>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</si>
  <si>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</si>
  <si>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</si>
  <si>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</si>
  <si>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</si>
  <si>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</si>
  <si>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</si>
  <si>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</si>
  <si>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</si>
  <si>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</si>
  <si>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</si>
  <si>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</si>
  <si>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</si>
  <si>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</si>
  <si>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</si>
  <si>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</si>
  <si>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</si>
  <si>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</si>
  <si>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</si>
  <si>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</si>
  <si>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</si>
  <si>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</si>
  <si>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</si>
  <si>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</si>
  <si>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</si>
  <si>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</si>
  <si>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</si>
  <si>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</si>
  <si>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</si>
  <si>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</si>
  <si>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</si>
  <si>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</si>
  <si>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</si>
  <si>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</si>
  <si>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</si>
  <si>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</si>
  <si>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</si>
  <si>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</si>
  <si>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</si>
  <si>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</si>
  <si>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</si>
  <si>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</si>
  <si>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</si>
  <si>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</si>
  <si>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</si>
  <si>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</si>
  <si>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</si>
  <si>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</si>
  <si>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</si>
  <si>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</si>
  <si>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</si>
  <si>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</si>
  <si>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</si>
  <si>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</si>
  <si>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</si>
  <si>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</si>
  <si>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</si>
  <si>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</si>
  <si>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</si>
  <si>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</si>
  <si>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</si>
  <si>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</si>
  <si>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</si>
  <si>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</si>
  <si>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</si>
  <si>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</si>
  <si>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</si>
  <si>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</si>
  <si>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</si>
  <si>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</si>
  <si>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</si>
  <si>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</si>
  <si>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</si>
  <si>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</si>
  <si>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</si>
  <si>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</si>
  <si>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</si>
  <si>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</si>
  <si>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</si>
  <si>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</si>
  <si>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</si>
  <si>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</si>
  <si>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</si>
  <si>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</si>
  <si>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</si>
  <si>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</si>
  <si>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</si>
  <si>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</si>
  <si>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</si>
  <si>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</si>
  <si>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</si>
  <si>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</si>
  <si>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</si>
  <si>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</si>
  <si>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</si>
  <si>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</si>
  <si>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</si>
  <si>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</si>
  <si>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</si>
  <si>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</si>
  <si>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</si>
  <si>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</si>
  <si>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</si>
  <si>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</si>
  <si>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</si>
  <si>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</si>
  <si>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</si>
  <si>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</si>
  <si>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</si>
  <si>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</si>
  <si>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</si>
  <si>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</si>
  <si>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</si>
  <si>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</si>
  <si>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</si>
  <si>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</si>
  <si>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</si>
  <si>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</si>
  <si>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</si>
  <si>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</si>
  <si>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</si>
  <si>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</si>
  <si>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</si>
  <si>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</si>
  <si>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</si>
  <si>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</si>
  <si>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</si>
  <si>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</si>
  <si>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</si>
  <si>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</si>
  <si>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</si>
  <si>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</si>
  <si>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</si>
  <si>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</si>
  <si>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</si>
  <si>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</si>
  <si>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</si>
  <si>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</si>
  <si>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</si>
  <si>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</si>
  <si>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</si>
  <si>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</si>
  <si>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</si>
  <si>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</si>
  <si>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</si>
  <si>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</si>
  <si>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</si>
  <si>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</si>
  <si>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</si>
  <si>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</si>
  <si>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</si>
  <si>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</si>
  <si>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</si>
  <si>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</si>
  <si>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</si>
  <si>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</si>
  <si>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</si>
  <si>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</si>
  <si>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</si>
  <si>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</si>
  <si>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</si>
  <si>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</si>
  <si>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</si>
  <si>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</si>
  <si>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</si>
  <si>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</si>
  <si>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</si>
  <si>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</si>
  <si>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</si>
  <si>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</si>
  <si>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</si>
  <si>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</si>
  <si>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</si>
  <si>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</si>
  <si>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</si>
  <si>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</si>
  <si>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</si>
  <si>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</si>
  <si>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</si>
  <si>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</si>
  <si>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</si>
  <si>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</si>
  <si>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</si>
  <si>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</si>
  <si>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</si>
  <si>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</si>
  <si>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</si>
  <si>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</si>
  <si>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</si>
  <si>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</si>
  <si>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</si>
  <si>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</si>
  <si>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</si>
  <si>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</si>
  <si>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</si>
  <si>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</si>
  <si>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</si>
  <si>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</si>
  <si>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</si>
  <si>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</si>
  <si>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</si>
  <si>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</si>
  <si>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</si>
  <si>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</si>
  <si>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</si>
  <si>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</si>
  <si>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</si>
  <si>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</si>
  <si>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</si>
  <si>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</si>
  <si>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</si>
  <si>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</si>
  <si>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</si>
  <si>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</si>
  <si>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</si>
  <si>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</si>
  <si>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</si>
  <si>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</si>
  <si>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</si>
  <si>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</si>
  <si>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</si>
  <si>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</si>
  <si>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</si>
  <si>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</si>
  <si>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</si>
  <si>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</si>
  <si>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</si>
  <si>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</si>
  <si>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</si>
  <si>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</si>
  <si>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</si>
  <si>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</si>
  <si>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</si>
  <si>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</si>
  <si>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</si>
  <si>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</si>
  <si>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</si>
  <si>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</si>
  <si>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</si>
  <si>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</si>
  <si>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</si>
  <si>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</si>
  <si>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</si>
  <si>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</si>
  <si>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</si>
  <si>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</si>
  <si>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</si>
  <si>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</si>
  <si>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</si>
  <si>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</si>
  <si>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</si>
  <si>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</si>
  <si>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</si>
  <si>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</si>
  <si>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</si>
  <si>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</si>
  <si>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</si>
  <si>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</si>
  <si>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</si>
  <si>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</si>
  <si>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</si>
  <si>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</si>
  <si>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</si>
  <si>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</si>
  <si>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</si>
  <si>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</si>
  <si>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</si>
  <si>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</si>
  <si>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</si>
  <si>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</si>
  <si>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</si>
  <si>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</si>
  <si>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</si>
  <si>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</si>
  <si>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</si>
  <si>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</si>
  <si>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</si>
  <si>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</si>
  <si>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</si>
  <si>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</si>
  <si>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</si>
  <si>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</si>
  <si>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</si>
  <si>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</si>
  <si>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</si>
  <si>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</si>
  <si>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</si>
  <si>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</si>
  <si>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</si>
  <si>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</si>
  <si>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</si>
  <si>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</si>
  <si>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</si>
  <si>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</si>
  <si>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</si>
  <si>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</si>
  <si>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</si>
  <si>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</si>
  <si>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</si>
  <si>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</si>
  <si>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</si>
  <si>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</si>
  <si>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</si>
  <si>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</si>
  <si>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</si>
  <si>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</si>
  <si>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</si>
  <si>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</si>
  <si>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</si>
  <si>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</si>
  <si>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</si>
  <si>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</si>
  <si>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</si>
  <si>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</si>
  <si>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</si>
  <si>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</si>
  <si>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</si>
  <si>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</si>
  <si>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</si>
  <si>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</si>
  <si>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</si>
  <si>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</si>
  <si>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</si>
  <si>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</si>
  <si>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</si>
  <si>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</si>
  <si>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</si>
  <si>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</si>
  <si>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</si>
  <si>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</si>
  <si>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</si>
  <si>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</si>
  <si>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</si>
  <si>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</si>
  <si>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</si>
  <si>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</si>
  <si>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</si>
  <si>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</si>
  <si>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</si>
  <si>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</si>
  <si>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</si>
  <si>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</si>
  <si>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</si>
  <si>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</si>
  <si>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</si>
  <si>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</si>
  <si>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</si>
  <si>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</si>
  <si>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</si>
  <si>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</si>
  <si>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</si>
  <si>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</si>
  <si>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</si>
  <si>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</si>
  <si>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</si>
  <si>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</si>
  <si>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</si>
  <si>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</si>
  <si>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</si>
  <si>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</si>
  <si>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</si>
  <si>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</si>
  <si>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</si>
  <si>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</si>
  <si>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</si>
  <si>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</si>
  <si>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</si>
  <si>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</si>
  <si>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</si>
  <si>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</si>
  <si>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</si>
  <si>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</si>
  <si>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</si>
  <si>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</si>
  <si>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</si>
  <si>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</si>
  <si>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</si>
  <si>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</si>
  <si>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</si>
  <si>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</si>
  <si>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</si>
  <si>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</si>
  <si>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</si>
  <si>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</si>
  <si>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</si>
  <si>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</si>
  <si>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</si>
  <si>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</si>
  <si>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</si>
  <si>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</si>
  <si>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</si>
  <si>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</si>
  <si>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</si>
  <si>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</si>
  <si>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</si>
  <si>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</si>
  <si>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</si>
  <si>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</si>
  <si>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</si>
  <si>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</si>
  <si>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</si>
  <si>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</si>
  <si>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</si>
  <si>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</si>
  <si>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</si>
  <si>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</si>
  <si>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</si>
  <si>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</si>
  <si>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</si>
  <si>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</si>
  <si>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</si>
  <si>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</si>
  <si>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</si>
  <si>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</si>
  <si>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</si>
  <si>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</si>
  <si>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</si>
  <si>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</si>
  <si>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</si>
  <si>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</si>
  <si>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</si>
  <si>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</si>
  <si>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</si>
  <si>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</si>
  <si>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</si>
  <si>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</si>
  <si>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</si>
  <si>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</si>
  <si>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</si>
  <si>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</si>
  <si>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</si>
  <si>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</si>
  <si>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</si>
  <si>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</si>
  <si>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</si>
  <si>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</si>
  <si>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</si>
  <si>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</si>
  <si>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</si>
  <si>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</si>
  <si>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</si>
  <si>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</si>
  <si>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</si>
  <si>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</si>
  <si>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</si>
  <si>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</si>
  <si>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</si>
  <si>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</si>
  <si>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</si>
  <si>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</si>
  <si>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</si>
  <si>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</si>
  <si>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</si>
  <si>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</si>
  <si>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</si>
  <si>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</si>
  <si>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</si>
  <si>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</si>
  <si>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</si>
  <si>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</si>
  <si>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</si>
  <si>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</si>
  <si>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</si>
  <si>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</si>
  <si>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</si>
  <si>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</si>
  <si>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</si>
  <si>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</si>
  <si>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</si>
  <si>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</si>
  <si>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</si>
  <si>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</si>
  <si>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</si>
  <si>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</si>
  <si>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</si>
  <si>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</si>
  <si>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</si>
  <si>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</si>
  <si>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</si>
  <si>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</si>
  <si>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</si>
  <si>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</si>
  <si>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</si>
  <si>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</si>
  <si>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</si>
  <si>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</si>
  <si>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</si>
  <si>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</si>
  <si>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</si>
  <si>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</si>
  <si>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</si>
  <si>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</si>
  <si>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</si>
  <si>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</si>
  <si>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</si>
  <si>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</si>
  <si>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</si>
  <si>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</si>
  <si>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</si>
  <si>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</si>
  <si>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</si>
  <si>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</si>
  <si>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</si>
  <si>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</si>
  <si>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</si>
  <si>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</si>
  <si>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</si>
  <si>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</si>
  <si>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</si>
  <si>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</si>
  <si>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</si>
  <si>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</si>
  <si>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</si>
  <si>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</si>
  <si>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</si>
  <si>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</si>
  <si>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</si>
  <si>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</si>
  <si>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</si>
  <si>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</si>
  <si>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</si>
  <si>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</si>
  <si>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</si>
  <si>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</si>
  <si>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</si>
  <si>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</si>
  <si>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</si>
  <si>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</si>
  <si>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</si>
  <si>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</si>
  <si>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</si>
  <si>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</si>
  <si>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</si>
  <si>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</si>
  <si>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</si>
  <si>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</si>
  <si>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</si>
  <si>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</si>
  <si>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</si>
  <si>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</si>
  <si>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</si>
  <si>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</si>
  <si>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</si>
  <si>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</si>
  <si>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</si>
  <si>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</si>
  <si>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</si>
  <si>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</si>
  <si>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</si>
  <si>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</si>
  <si>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</si>
  <si>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</si>
  <si>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</si>
  <si>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</si>
  <si>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</si>
  <si>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</si>
  <si>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</si>
  <si>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</si>
  <si>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</si>
  <si>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</si>
  <si>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</si>
  <si>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</si>
  <si>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</si>
  <si>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</si>
  <si>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</si>
  <si>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</si>
  <si>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</si>
  <si>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</si>
  <si>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</si>
  <si>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</si>
  <si>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</si>
  <si>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</si>
  <si>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</si>
  <si>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</si>
  <si>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</si>
  <si>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</si>
  <si>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</si>
  <si>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</si>
  <si>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</si>
  <si>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</si>
  <si>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</si>
  <si>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</si>
  <si>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</si>
  <si>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</si>
  <si>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</si>
  <si>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</si>
  <si>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</si>
  <si>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</si>
  <si>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</si>
  <si>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</si>
  <si>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</si>
  <si>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</si>
  <si>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</si>
  <si>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</si>
  <si>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</si>
  <si>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</si>
  <si>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</si>
  <si>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</si>
  <si>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</si>
  <si>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</si>
  <si>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</si>
  <si>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</si>
  <si>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</si>
  <si>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</si>
  <si>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</si>
  <si>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</si>
  <si>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</si>
  <si>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</si>
  <si>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</si>
  <si>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</si>
  <si>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</si>
  <si>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</si>
  <si>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</si>
  <si>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</si>
  <si>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</si>
  <si>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</si>
  <si>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</si>
  <si>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</si>
  <si>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</si>
  <si>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</si>
  <si>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</si>
  <si>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</si>
  <si>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</si>
  <si>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</si>
  <si>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</si>
  <si>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</si>
  <si>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</si>
  <si>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</si>
  <si>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</si>
  <si>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</si>
  <si>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</si>
  <si>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</si>
  <si>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</si>
  <si>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</si>
  <si>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</si>
  <si>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</si>
  <si>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</si>
  <si>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</si>
  <si>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</si>
  <si>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</si>
  <si>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</si>
  <si>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</si>
  <si>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</si>
  <si>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</si>
  <si>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</si>
  <si>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</si>
  <si>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</si>
  <si>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</si>
  <si>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</si>
  <si>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</si>
  <si>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</si>
  <si>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</si>
  <si>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</si>
  <si>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</si>
  <si>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</si>
  <si>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</si>
  <si>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</si>
  <si>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</si>
  <si>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</si>
  <si>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</si>
  <si>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</si>
  <si>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</si>
  <si>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</si>
  <si>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</si>
  <si>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</si>
  <si>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</si>
  <si>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</si>
  <si>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</si>
  <si>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</si>
  <si>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</si>
  <si>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</si>
  <si>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</si>
  <si>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</si>
  <si>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</si>
  <si>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</si>
  <si>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</si>
  <si>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</si>
  <si>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</si>
  <si>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</si>
  <si>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</si>
  <si>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</si>
  <si>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</si>
  <si>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</si>
  <si>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</si>
  <si>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</si>
  <si>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</si>
  <si>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</si>
  <si>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</si>
  <si>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</si>
  <si>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</si>
  <si>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</si>
  <si>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</si>
  <si>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</si>
  <si>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</si>
  <si>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</si>
  <si>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</si>
  <si>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</si>
  <si>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</si>
  <si>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</si>
  <si>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</si>
  <si>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</si>
  <si>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</si>
  <si>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</si>
  <si>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</si>
  <si>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</si>
  <si>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</si>
  <si>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</si>
  <si>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</si>
  <si>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</si>
  <si>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</si>
  <si>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</si>
  <si>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</si>
  <si>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</si>
  <si>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</si>
  <si>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</si>
  <si>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</si>
  <si>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</si>
  <si>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</si>
  <si>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</si>
  <si>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</si>
  <si>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</si>
  <si>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</si>
  <si>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</si>
  <si>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</si>
  <si>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</si>
  <si>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</si>
  <si>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</si>
  <si>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</si>
  <si>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</si>
  <si>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</si>
  <si>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</si>
  <si>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</si>
  <si>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</si>
  <si>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</si>
  <si>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</si>
  <si>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</si>
  <si>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</si>
  <si>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</si>
  <si>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</si>
  <si>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</si>
  <si>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</si>
  <si>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</si>
  <si>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</si>
  <si>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</si>
  <si>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</si>
  <si>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</si>
  <si>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</si>
  <si>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</si>
  <si>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</si>
  <si>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</si>
  <si>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</si>
  <si>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</si>
  <si>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</si>
  <si>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</si>
  <si>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</si>
  <si>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</si>
  <si>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</si>
  <si>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</si>
  <si>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</si>
  <si>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</si>
  <si>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</si>
  <si>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</si>
  <si>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</si>
  <si>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</si>
  <si>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</si>
  <si>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</si>
  <si>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</si>
  <si>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</si>
  <si>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</si>
  <si>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</si>
  <si>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</si>
  <si>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</si>
  <si>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</si>
  <si>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</si>
  <si>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</si>
  <si>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</si>
  <si>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</si>
  <si>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</si>
  <si>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</si>
  <si>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</si>
  <si>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</si>
  <si>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</si>
  <si>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</si>
  <si>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</si>
  <si>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</si>
  <si>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</si>
  <si>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</si>
  <si>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</si>
  <si>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</si>
  <si>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</si>
  <si>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</si>
  <si>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</si>
  <si>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</si>
  <si>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</si>
  <si>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</si>
  <si>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</si>
  <si>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</si>
  <si>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</si>
  <si>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</si>
  <si>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</si>
  <si>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</si>
  <si>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</si>
  <si>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</si>
  <si>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</si>
  <si>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</si>
  <si>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</si>
  <si>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</si>
  <si>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</si>
  <si>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</si>
  <si>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</si>
  <si>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</si>
  <si>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</si>
  <si>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</si>
  <si>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</si>
  <si>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</si>
  <si>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</si>
  <si>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</si>
  <si>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</si>
  <si>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</si>
  <si>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</si>
  <si>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</si>
  <si>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</si>
  <si>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</si>
  <si>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</si>
  <si>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</si>
  <si>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</si>
  <si>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</si>
  <si>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</si>
  <si>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</si>
  <si>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</si>
  <si>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</si>
  <si>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</si>
  <si>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</si>
  <si>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</si>
  <si>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</si>
  <si>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</si>
  <si>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</si>
  <si>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</si>
  <si>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</si>
  <si>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</si>
  <si>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</si>
  <si>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</si>
  <si>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</si>
  <si>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</si>
  <si>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</si>
  <si>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</si>
  <si>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</si>
  <si>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</si>
  <si>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</si>
  <si>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</si>
  <si>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</si>
  <si>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</si>
  <si>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</si>
  <si>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</si>
  <si>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</si>
  <si>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</si>
  <si>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</si>
  <si>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</si>
  <si>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</si>
  <si>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</si>
  <si>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</si>
  <si>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</si>
  <si>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</si>
  <si>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</si>
  <si>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</si>
  <si>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</si>
  <si>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</si>
  <si>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</si>
  <si>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</si>
  <si>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</si>
  <si>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</si>
  <si>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</si>
  <si>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</si>
  <si>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</si>
  <si>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</si>
  <si>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</si>
  <si>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</si>
  <si>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</si>
  <si>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</si>
  <si>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</si>
  <si>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</si>
  <si>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</si>
  <si>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</si>
  <si>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</si>
  <si>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</si>
  <si>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</si>
  <si>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</si>
  <si>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</si>
  <si>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</si>
  <si>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</si>
  <si>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</si>
  <si>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</si>
  <si>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</si>
  <si>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</si>
  <si>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</si>
  <si>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</si>
  <si>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</si>
  <si>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</si>
  <si>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</si>
  <si>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</si>
  <si>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</si>
  <si>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</si>
  <si>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</si>
  <si>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</si>
  <si>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</si>
  <si>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</si>
  <si>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</si>
  <si>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</si>
  <si>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</si>
  <si>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</si>
  <si>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</si>
  <si>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</si>
  <si>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</si>
  <si>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</si>
  <si>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</si>
  <si>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</si>
  <si>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</si>
  <si>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</si>
  <si>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</si>
  <si>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</si>
  <si>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</si>
  <si>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</si>
  <si>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</si>
  <si>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</si>
  <si>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</si>
  <si>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</si>
  <si>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</si>
  <si>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</si>
  <si>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</si>
  <si>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</si>
  <si>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</si>
  <si>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</si>
  <si>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</si>
  <si>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</si>
  <si>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</si>
  <si>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</si>
  <si>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</si>
  <si>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</si>
  <si>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</si>
  <si>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</si>
  <si>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</si>
  <si>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</si>
  <si>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</si>
  <si>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</si>
  <si>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</si>
  <si>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</si>
  <si>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</si>
  <si>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</si>
  <si>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</si>
  <si>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</si>
  <si>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</si>
  <si>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</si>
  <si>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</si>
  <si>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</si>
  <si>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</si>
  <si>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</si>
  <si>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</si>
  <si>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</si>
  <si>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</si>
  <si>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</si>
  <si>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</si>
  <si>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</si>
  <si>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</si>
  <si>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</si>
  <si>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</si>
  <si>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</si>
  <si>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</si>
  <si>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</si>
  <si>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</si>
  <si>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</si>
  <si>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</si>
  <si>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</si>
  <si>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</si>
  <si>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</si>
  <si>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</si>
  <si>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</si>
  <si>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</si>
  <si>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</si>
  <si>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</si>
  <si>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</si>
  <si>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</si>
  <si>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</si>
  <si>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</si>
  <si>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</si>
  <si>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</si>
  <si>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</si>
  <si>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</si>
  <si>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</si>
  <si>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</si>
  <si>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</si>
  <si>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</si>
  <si>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</si>
  <si>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</si>
  <si>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</si>
  <si>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</si>
  <si>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</si>
  <si>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</si>
  <si>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</si>
  <si>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</si>
  <si>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</si>
  <si>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</si>
  <si>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</si>
  <si>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</si>
  <si>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</si>
  <si>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</si>
  <si>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</si>
  <si>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</si>
  <si>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</si>
  <si>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</si>
  <si>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</si>
  <si>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</si>
  <si>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</si>
  <si>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</si>
  <si>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</si>
  <si>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</si>
  <si>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</si>
  <si>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</si>
  <si>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</si>
  <si>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</si>
  <si>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</si>
  <si>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</si>
  <si>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</si>
  <si>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</si>
  <si>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</si>
  <si>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</si>
  <si>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</si>
  <si>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</si>
  <si>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</si>
  <si>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</si>
  <si>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</si>
  <si>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</si>
  <si>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</si>
  <si>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</si>
  <si>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</si>
  <si>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</si>
  <si>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</si>
  <si>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</si>
  <si>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</si>
  <si>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</si>
  <si>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</si>
  <si>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</si>
  <si>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</si>
  <si>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</si>
  <si>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</si>
  <si>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</si>
  <si>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</si>
  <si>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</si>
  <si>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</si>
  <si>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</si>
  <si>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</si>
  <si>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</si>
  <si>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</si>
  <si>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</si>
  <si>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</si>
  <si>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</si>
  <si>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</si>
  <si>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</si>
  <si>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</si>
  <si>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</si>
  <si>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</si>
  <si>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</si>
  <si>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</si>
  <si>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</si>
  <si>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</si>
  <si>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</si>
  <si>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</si>
  <si>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</si>
  <si>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</si>
  <si>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</si>
  <si>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</si>
  <si>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</si>
  <si>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</si>
  <si>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</si>
  <si>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</si>
  <si>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</si>
  <si>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</si>
  <si>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</si>
  <si>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</si>
  <si>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</si>
  <si>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</si>
  <si>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</si>
  <si>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</si>
  <si>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</si>
  <si>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</si>
  <si>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</si>
  <si>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</si>
  <si>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</si>
  <si>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</si>
  <si>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</si>
  <si>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</si>
  <si>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</si>
  <si>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</si>
  <si>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</si>
  <si>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</si>
  <si>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</si>
  <si>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</si>
  <si>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</si>
  <si>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</si>
  <si>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</si>
  <si>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</si>
  <si>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</si>
  <si>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</si>
  <si>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</si>
  <si>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</si>
  <si>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</si>
  <si>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</si>
  <si>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</si>
  <si>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</si>
  <si>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</si>
  <si>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</si>
  <si>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</si>
  <si>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</si>
  <si>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</si>
  <si>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</si>
  <si>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</si>
  <si>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</si>
  <si>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</si>
  <si>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</si>
  <si>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</si>
  <si>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</si>
  <si>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</si>
  <si>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</si>
  <si>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</si>
  <si>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</si>
  <si>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</si>
  <si>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</si>
  <si>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</si>
  <si>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</si>
  <si>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</si>
  <si>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</si>
  <si>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</si>
  <si>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</si>
  <si>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</si>
  <si>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</si>
  <si>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</si>
  <si>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</si>
  <si>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</si>
  <si>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</si>
  <si>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</si>
  <si>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</si>
  <si>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</si>
  <si>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</si>
  <si>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</si>
  <si>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</si>
  <si>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</si>
  <si>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</si>
  <si>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</si>
  <si>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</si>
  <si>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</si>
  <si>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</si>
  <si>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</si>
  <si>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</si>
  <si>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</si>
  <si>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</si>
  <si>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</si>
  <si>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</si>
  <si>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</si>
  <si>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</si>
  <si>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</si>
  <si>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</si>
  <si>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</si>
  <si>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</si>
  <si>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</si>
  <si>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</si>
  <si>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</si>
  <si>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</si>
  <si>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</si>
  <si>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</si>
  <si>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</si>
  <si>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</si>
  <si>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</si>
  <si>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</si>
  <si>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</si>
  <si>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</si>
  <si>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</si>
  <si>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</si>
  <si>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</si>
  <si>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</si>
  <si>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</si>
  <si>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</si>
  <si>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</si>
  <si>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</si>
  <si>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</si>
  <si>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</si>
  <si>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</si>
  <si>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</si>
  <si>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</si>
  <si>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</si>
  <si>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</si>
  <si>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</si>
  <si>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</si>
  <si>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</si>
  <si>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</si>
  <si>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</si>
  <si>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</si>
  <si>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</si>
  <si>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</si>
  <si>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</si>
  <si>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</si>
  <si>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</si>
  <si>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</si>
  <si>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</si>
  <si>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</si>
  <si>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</si>
  <si>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</si>
  <si>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</si>
  <si>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</si>
  <si>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</si>
  <si>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</si>
  <si>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</si>
  <si>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</si>
  <si>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</si>
  <si>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</si>
  <si>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</si>
  <si>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</si>
  <si>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</si>
  <si>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</si>
  <si>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</si>
  <si>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</si>
  <si>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</si>
  <si>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</si>
  <si>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</si>
  <si>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</si>
  <si>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</si>
  <si>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</si>
  <si>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</si>
  <si>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</si>
  <si>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</si>
  <si>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</si>
  <si>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</si>
  <si>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</si>
  <si>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</si>
  <si>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</si>
  <si>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</si>
  <si>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</si>
  <si>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</si>
  <si>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</si>
  <si>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</si>
  <si>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</si>
  <si>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</si>
  <si>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</si>
  <si>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</si>
  <si>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</si>
  <si>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</si>
  <si>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</si>
  <si>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</si>
  <si>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</si>
  <si>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</si>
  <si>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</si>
  <si>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</si>
  <si>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</si>
  <si>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</si>
  <si>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</si>
  <si>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</si>
  <si>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</si>
  <si>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</si>
  <si>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</si>
  <si>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</si>
  <si>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</si>
  <si>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</si>
  <si>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</si>
  <si>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</si>
  <si>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</si>
  <si>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</si>
  <si>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</si>
  <si>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</si>
  <si>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</si>
  <si>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</si>
  <si>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</si>
  <si>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</si>
  <si>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</si>
  <si>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</si>
  <si>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</si>
  <si>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</si>
  <si>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</si>
  <si>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</si>
  <si>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</si>
  <si>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</si>
  <si>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</si>
  <si>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</si>
  <si>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</si>
  <si>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</si>
  <si>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</si>
  <si>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</si>
  <si>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</si>
  <si>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</si>
  <si>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</si>
  <si>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</si>
  <si>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</si>
  <si>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</si>
  <si>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</si>
  <si>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</si>
  <si>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</si>
  <si>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</si>
  <si>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</si>
  <si>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</si>
  <si>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</si>
  <si>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</si>
  <si>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</si>
  <si>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</si>
  <si>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</si>
  <si>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</si>
  <si>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</si>
  <si>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</si>
  <si>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</si>
  <si>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</si>
  <si>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</si>
  <si>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</si>
  <si>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</si>
  <si>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</si>
  <si>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</si>
  <si>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</si>
  <si>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</si>
  <si>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</si>
  <si>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</si>
  <si>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</si>
  <si>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</si>
  <si>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</si>
  <si>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</si>
  <si>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</si>
  <si>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</si>
  <si>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</si>
  <si>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</si>
  <si>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</si>
  <si>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</si>
  <si>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</si>
  <si>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</si>
  <si>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</si>
  <si>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</si>
  <si>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</si>
  <si>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</si>
  <si>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</si>
  <si>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</si>
  <si>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</si>
  <si>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</si>
  <si>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</si>
  <si>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</si>
  <si>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</si>
  <si>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</si>
  <si>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</si>
  <si>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</si>
  <si>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</si>
  <si>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</si>
  <si>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</si>
  <si>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</si>
  <si>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</si>
  <si>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</si>
  <si>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</si>
  <si>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</si>
  <si>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</si>
  <si>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</si>
  <si>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</si>
  <si>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</si>
  <si>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</si>
  <si>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</si>
  <si>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</si>
  <si>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</si>
  <si>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</si>
  <si>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</si>
  <si>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</si>
  <si>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</si>
  <si>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</si>
  <si>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</si>
  <si>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</si>
  <si>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</si>
  <si>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</si>
  <si>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</si>
  <si>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</si>
  <si>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</si>
  <si>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</si>
  <si>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</si>
  <si>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</si>
  <si>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</si>
  <si>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</si>
  <si>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</si>
  <si>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</si>
  <si>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</si>
  <si>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</si>
  <si>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</si>
  <si>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</si>
  <si>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</si>
  <si>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</si>
  <si>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</si>
  <si>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</si>
  <si>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</si>
  <si>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</si>
  <si>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</si>
  <si>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</si>
  <si>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</si>
  <si>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</si>
  <si>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</si>
  <si>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</si>
  <si>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</si>
  <si>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</si>
  <si>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</si>
  <si>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</si>
  <si>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</si>
  <si>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</si>
  <si>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</si>
  <si>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</si>
  <si>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</si>
  <si>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</si>
  <si>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</si>
  <si>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</si>
  <si>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</si>
  <si>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</si>
  <si>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</si>
  <si>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</si>
  <si>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</si>
  <si>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</si>
  <si>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</si>
  <si>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</si>
  <si>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</si>
  <si>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</si>
  <si>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</si>
  <si>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</si>
  <si>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</si>
  <si>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</si>
  <si>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</si>
  <si>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</si>
  <si>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</si>
  <si>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</si>
  <si>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</si>
  <si>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</si>
  <si>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</si>
  <si>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</si>
  <si>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</si>
  <si>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</si>
  <si>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</si>
  <si>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</si>
  <si>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</si>
  <si>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</si>
  <si>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</si>
  <si>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</si>
  <si>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</si>
  <si>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</si>
  <si>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</si>
  <si>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</si>
  <si>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</si>
  <si>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</si>
  <si>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</si>
  <si>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</si>
  <si>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</si>
  <si>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</si>
  <si>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</si>
  <si>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</si>
  <si>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</si>
  <si>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</si>
  <si>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</si>
  <si>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</si>
  <si>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</si>
  <si>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</si>
  <si>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</si>
  <si>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</si>
  <si>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</si>
  <si>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</si>
  <si>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</si>
  <si>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</si>
  <si>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</si>
  <si>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</si>
  <si>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</si>
  <si>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</si>
  <si>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</si>
  <si>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</si>
  <si>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</si>
  <si>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</si>
  <si>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</si>
  <si>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</si>
  <si>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</si>
  <si>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</si>
  <si>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</si>
  <si>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</si>
  <si>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</si>
  <si>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</si>
  <si>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</si>
  <si>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</si>
  <si>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</si>
  <si>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</si>
  <si>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</si>
  <si>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</si>
  <si>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</si>
  <si>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</si>
  <si>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</si>
  <si>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</si>
  <si>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</si>
  <si>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</si>
  <si>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</si>
  <si>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</si>
  <si>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</si>
  <si>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</si>
  <si>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</si>
  <si>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</si>
  <si>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</si>
  <si>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</si>
  <si>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</si>
  <si>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</si>
  <si>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</si>
  <si>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</si>
  <si>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</si>
  <si>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</si>
  <si>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</si>
  <si>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</si>
  <si>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</si>
  <si>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</si>
  <si>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</si>
  <si>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</si>
  <si>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</si>
  <si>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</si>
  <si>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</si>
  <si>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</si>
  <si>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</si>
  <si>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</si>
  <si>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</si>
  <si>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</si>
  <si>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</si>
  <si>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</si>
  <si>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</si>
  <si>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</si>
  <si>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</si>
  <si>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</si>
  <si>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</si>
  <si>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</si>
  <si>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</si>
  <si>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</si>
  <si>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</si>
  <si>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</si>
  <si>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</si>
  <si>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</si>
  <si>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</si>
  <si>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</si>
  <si>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</si>
  <si>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</si>
  <si>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</si>
  <si>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</si>
  <si>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</si>
  <si>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</si>
  <si>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</si>
  <si>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</si>
  <si>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</si>
  <si>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</si>
  <si>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</si>
  <si>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</si>
  <si>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</si>
  <si>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</si>
  <si>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</si>
  <si>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</si>
  <si>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</si>
  <si>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</si>
  <si>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</si>
  <si>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</si>
  <si>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</si>
  <si>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</si>
  <si>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</si>
  <si>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</si>
  <si>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</si>
  <si>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</si>
  <si>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</si>
  <si>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</si>
  <si>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</si>
  <si>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</si>
  <si>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</si>
  <si>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</si>
  <si>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</si>
  <si>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</si>
  <si>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</si>
  <si>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</si>
  <si>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</si>
  <si>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</si>
  <si>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</si>
  <si>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</si>
  <si>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</si>
  <si>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</si>
  <si>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</si>
  <si>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</si>
  <si>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</si>
  <si>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</si>
  <si>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</si>
  <si>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</si>
  <si>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</si>
  <si>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</si>
  <si>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</si>
  <si>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</si>
  <si>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</si>
  <si>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</si>
  <si>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</si>
  <si>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</si>
  <si>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</si>
  <si>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</si>
  <si>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</si>
  <si>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</si>
  <si>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</si>
  <si>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</si>
  <si>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</si>
  <si>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</si>
  <si>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</si>
  <si>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</si>
  <si>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</si>
  <si>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</si>
  <si>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</si>
  <si>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</si>
  <si>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</si>
  <si>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</si>
  <si>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</si>
  <si>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</si>
  <si>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</si>
  <si>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</si>
  <si>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</si>
  <si>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</si>
  <si>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</si>
  <si>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</si>
  <si>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</si>
  <si>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</si>
  <si>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</si>
  <si>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</si>
  <si>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</si>
  <si>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</si>
  <si>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</si>
  <si>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</si>
  <si>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</si>
  <si>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</si>
  <si>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</si>
  <si>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</si>
  <si>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</si>
  <si>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</si>
  <si>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</si>
  <si>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</si>
  <si>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</si>
  <si>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</si>
  <si>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</si>
  <si>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</si>
  <si>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</si>
  <si>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</si>
  <si>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</si>
  <si>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</si>
  <si>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</si>
  <si>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</si>
  <si>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</si>
  <si>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</si>
  <si>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</si>
  <si>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</si>
  <si>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</si>
  <si>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</si>
  <si>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</si>
  <si>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</si>
  <si>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</si>
  <si>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</si>
  <si>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</si>
  <si>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</si>
  <si>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</si>
  <si>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</si>
  <si>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</si>
  <si>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</si>
  <si>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</si>
  <si>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</si>
  <si>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</si>
  <si>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</si>
  <si>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</si>
  <si>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</si>
  <si>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</si>
  <si>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</si>
  <si>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</si>
  <si>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</si>
  <si>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</si>
  <si>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</si>
  <si>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</si>
  <si>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</si>
  <si>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</si>
  <si>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</si>
  <si>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</si>
  <si>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</si>
  <si>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</si>
  <si>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</si>
  <si>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</si>
  <si>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</si>
  <si>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</si>
  <si>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</si>
  <si>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</si>
  <si>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</si>
  <si>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</si>
  <si>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</si>
  <si>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</si>
  <si>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</si>
  <si>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</si>
  <si>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</si>
  <si>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</si>
  <si>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</si>
  <si>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</si>
  <si>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</si>
  <si>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</si>
  <si>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</si>
  <si>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</si>
  <si>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</si>
  <si>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</si>
  <si>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</si>
  <si>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</si>
  <si>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</si>
  <si>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</si>
  <si>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</si>
  <si>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</si>
  <si>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</si>
  <si>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</si>
  <si>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</si>
  <si>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</si>
  <si>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</si>
  <si>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</si>
  <si>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</si>
  <si>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</si>
  <si>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</si>
  <si>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</si>
  <si>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</si>
  <si>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</si>
  <si>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</si>
  <si>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</si>
  <si>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</si>
  <si>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</si>
  <si>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</si>
  <si>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</si>
  <si>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</si>
  <si>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</si>
  <si>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</si>
  <si>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</si>
  <si>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</si>
  <si>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</si>
  <si>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</si>
  <si>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</si>
  <si>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</si>
  <si>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</si>
  <si>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</si>
  <si>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</si>
  <si>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</si>
  <si>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</si>
  <si>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</si>
  <si>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</si>
  <si>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</si>
  <si>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</si>
  <si>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</si>
  <si>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</si>
  <si>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</si>
  <si>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</si>
  <si>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</si>
  <si>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</si>
  <si>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</si>
  <si>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</si>
  <si>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</si>
  <si>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</si>
  <si>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</si>
  <si>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</si>
  <si>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</si>
  <si>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</si>
  <si>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</si>
  <si>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</si>
  <si>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</si>
  <si>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</si>
  <si>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</si>
  <si>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</si>
  <si>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</si>
  <si>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</si>
  <si>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</si>
  <si>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</si>
  <si>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</si>
  <si>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</si>
  <si>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</si>
  <si>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</si>
  <si>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</si>
  <si>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</si>
  <si>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</si>
  <si>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</si>
  <si>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</si>
  <si>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</si>
  <si>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</si>
  <si>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</si>
  <si>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</si>
  <si>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</si>
  <si>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</si>
  <si>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</si>
  <si>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</si>
  <si>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</si>
  <si>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</si>
  <si>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</si>
  <si>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</si>
  <si>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</si>
  <si>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</si>
  <si>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</si>
  <si>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</si>
  <si>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</si>
  <si>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</si>
  <si>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</si>
  <si>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</si>
  <si>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</si>
  <si>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</si>
  <si>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</si>
  <si>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</si>
  <si>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</si>
  <si>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</si>
  <si>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</si>
  <si>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</si>
  <si>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</si>
  <si>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</si>
  <si>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</si>
  <si>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</si>
  <si>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</si>
  <si>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</si>
  <si>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</si>
  <si>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</si>
  <si>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</si>
  <si>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</si>
  <si>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</si>
  <si>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</si>
  <si>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</si>
  <si>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</si>
  <si>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</si>
  <si>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</si>
  <si>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</si>
  <si>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</si>
  <si>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</si>
  <si>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</si>
  <si>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</si>
  <si>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</si>
  <si>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</si>
  <si>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</si>
  <si>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</si>
  <si>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</si>
  <si>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</si>
  <si>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</si>
  <si>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</si>
  <si>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</si>
  <si>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</si>
  <si>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</si>
  <si>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</si>
  <si>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</si>
  <si>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</si>
  <si>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</si>
  <si>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</si>
  <si>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</si>
  <si>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</si>
  <si>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</si>
  <si>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</si>
  <si>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</si>
  <si>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</si>
  <si>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</si>
  <si>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</si>
  <si>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</si>
  <si>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</si>
  <si>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</si>
  <si>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</si>
  <si>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</si>
  <si>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</si>
  <si>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</si>
  <si>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</si>
  <si>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</si>
  <si>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</si>
  <si>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</si>
  <si>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</si>
  <si>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</si>
  <si>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</si>
  <si>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</si>
  <si>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</si>
  <si>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</si>
  <si>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</si>
  <si>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</si>
  <si>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</si>
  <si>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</si>
  <si>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</si>
  <si>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</si>
  <si>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</si>
  <si>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</si>
  <si>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</si>
  <si>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</si>
  <si>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</si>
  <si>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</si>
  <si>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</si>
  <si>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</si>
  <si>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</si>
  <si>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</si>
  <si>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</si>
  <si>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</si>
  <si>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</si>
  <si>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</si>
  <si>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</si>
  <si>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</si>
  <si>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</si>
  <si>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</si>
  <si>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</si>
  <si>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</si>
  <si>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</si>
  <si>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</si>
  <si>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</si>
  <si>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</si>
  <si>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</si>
  <si>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</si>
  <si>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</si>
  <si>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</si>
  <si>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</si>
  <si>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</si>
  <si>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</si>
  <si>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</si>
  <si>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</si>
  <si>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</si>
  <si>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</si>
  <si>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</si>
  <si>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</si>
  <si>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</si>
  <si>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</si>
  <si>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</si>
  <si>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</si>
  <si>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</si>
  <si>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</si>
  <si>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</si>
  <si>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</si>
  <si>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</si>
  <si>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</si>
  <si>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</si>
  <si>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</si>
  <si>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</si>
  <si>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</si>
  <si>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</si>
  <si>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</si>
  <si>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</si>
  <si>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</si>
  <si>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</si>
  <si>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</si>
  <si>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</si>
  <si>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</si>
  <si>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</si>
  <si>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</si>
  <si>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</si>
  <si>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</si>
  <si>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</si>
  <si>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</si>
  <si>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</si>
  <si>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</si>
  <si>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</si>
  <si>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</si>
  <si>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</si>
  <si>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</si>
  <si>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</si>
  <si>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</si>
  <si>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</si>
  <si>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</si>
  <si>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</si>
  <si>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</si>
  <si>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</si>
  <si>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</si>
  <si>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</si>
  <si>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</si>
  <si>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</si>
  <si>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</si>
  <si>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</si>
  <si>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</si>
  <si>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</si>
  <si>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</si>
  <si>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</si>
  <si>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</si>
  <si>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</si>
  <si>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</si>
  <si>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</si>
  <si>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</si>
  <si>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</si>
  <si>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</si>
  <si>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</si>
  <si>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</si>
  <si>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</si>
  <si>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</si>
  <si>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</si>
  <si>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</si>
  <si>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</si>
  <si>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</si>
  <si>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</si>
  <si>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</si>
  <si>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</si>
  <si>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</si>
  <si>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</si>
  <si>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</si>
  <si>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</si>
  <si>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</si>
  <si>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</si>
  <si>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</si>
  <si>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</si>
  <si>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</si>
  <si>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</si>
  <si>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</si>
  <si>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</si>
  <si>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</si>
  <si>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</si>
  <si>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</si>
  <si>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</si>
  <si>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</si>
  <si>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</si>
  <si>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</si>
  <si>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</si>
  <si>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</si>
  <si>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</si>
  <si>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</si>
  <si>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</si>
  <si>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</si>
  <si>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</si>
  <si>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</si>
  <si>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</si>
  <si>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</si>
  <si>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</si>
  <si>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</si>
  <si>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</si>
  <si>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</si>
  <si>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</si>
  <si>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</si>
  <si>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</si>
  <si>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</si>
  <si>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</si>
  <si>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</si>
  <si>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</si>
  <si>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</si>
  <si>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</si>
  <si>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</si>
  <si>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</si>
  <si>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</si>
  <si>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</si>
  <si>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</si>
  <si>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</si>
  <si>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</si>
  <si>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</si>
  <si>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</si>
  <si>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</si>
  <si>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</si>
  <si>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</si>
  <si>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</si>
  <si>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</si>
  <si>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</si>
  <si>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</si>
  <si>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</si>
  <si>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</si>
  <si>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</si>
  <si>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</si>
  <si>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</si>
  <si>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</si>
  <si>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</si>
  <si>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</si>
  <si>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</si>
  <si>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</si>
  <si>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</si>
  <si>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</si>
  <si>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</si>
  <si>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</si>
  <si>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</si>
  <si>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</si>
  <si>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</si>
  <si>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</si>
  <si>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</si>
  <si>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</si>
  <si>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</si>
  <si>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</si>
  <si>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</si>
  <si>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</si>
  <si>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</si>
  <si>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</si>
  <si>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</si>
  <si>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</si>
  <si>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</si>
  <si>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</si>
  <si>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</si>
  <si>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</si>
  <si>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</si>
  <si>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</si>
  <si>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</si>
  <si>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</si>
  <si>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</si>
  <si>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</si>
  <si>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</si>
  <si>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</si>
  <si>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</si>
  <si>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</si>
  <si>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</si>
  <si>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</si>
  <si>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</si>
  <si>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</si>
  <si>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</si>
  <si>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</si>
  <si>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</si>
  <si>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</si>
  <si>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</si>
  <si>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</si>
  <si>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</si>
  <si>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</si>
  <si>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</si>
  <si>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</si>
  <si>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</si>
  <si>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</si>
  <si>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</si>
  <si>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</si>
  <si>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</si>
  <si>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</si>
  <si>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</si>
  <si>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</si>
  <si>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</si>
  <si>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</si>
  <si>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</si>
  <si>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</si>
  <si>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</si>
  <si>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</si>
  <si>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</si>
  <si>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</si>
  <si>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</si>
  <si>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</si>
  <si>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</si>
  <si>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</si>
  <si>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</si>
  <si>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</si>
  <si>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</si>
  <si>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</si>
  <si>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</si>
  <si>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</si>
  <si>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</si>
  <si>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</si>
  <si>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</si>
  <si>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</si>
  <si>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</si>
  <si>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</si>
  <si>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</si>
  <si>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</si>
  <si>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</si>
  <si>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</si>
  <si>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</si>
  <si>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</si>
  <si>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</si>
  <si>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</si>
  <si>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</si>
  <si>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</si>
  <si>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</si>
  <si>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</si>
  <si>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</si>
  <si>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</si>
  <si>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</si>
  <si>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</si>
  <si>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</si>
  <si>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</si>
  <si>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</si>
  <si>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</si>
  <si>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</si>
  <si>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</si>
  <si>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</si>
  <si>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</si>
  <si>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</si>
  <si>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</si>
  <si>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</si>
  <si>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</si>
  <si>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</si>
  <si>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</si>
  <si>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</si>
  <si>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</si>
  <si>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</si>
  <si>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</si>
  <si>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</si>
  <si>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</si>
  <si>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</si>
  <si>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</si>
  <si>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</si>
  <si>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</si>
  <si>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</si>
  <si>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</si>
  <si>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</si>
  <si>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</si>
  <si>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</si>
  <si>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</si>
  <si>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</si>
  <si>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</si>
  <si>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</si>
  <si>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</si>
  <si>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</si>
  <si>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</si>
  <si>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</si>
  <si>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</si>
  <si>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</si>
  <si>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</si>
  <si>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</si>
  <si>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</si>
  <si>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</si>
  <si>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</si>
  <si>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</si>
  <si>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</si>
  <si>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</si>
  <si>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</si>
  <si>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</si>
  <si>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</si>
  <si>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</si>
  <si>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</si>
  <si>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</si>
  <si>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</si>
  <si>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</si>
  <si>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</si>
  <si>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</si>
  <si>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</si>
  <si>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</si>
  <si>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</si>
  <si>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</si>
  <si>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</si>
  <si>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</si>
  <si>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</si>
  <si>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</si>
  <si>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</si>
  <si>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</si>
  <si>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</si>
  <si>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</si>
  <si>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</si>
  <si>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</si>
  <si>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</si>
  <si>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</si>
  <si>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</si>
  <si>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</si>
  <si>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</si>
  <si>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</si>
  <si>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</si>
  <si>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</si>
  <si>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</si>
  <si>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</si>
  <si>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</si>
  <si>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</si>
  <si>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</si>
  <si>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</si>
  <si>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</si>
  <si>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</si>
  <si>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</si>
  <si>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</si>
  <si>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</si>
  <si>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</si>
  <si>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</si>
  <si>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</si>
  <si>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</si>
  <si>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</si>
  <si>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</si>
  <si>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</si>
  <si>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</si>
  <si>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</si>
  <si>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</si>
  <si>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</si>
  <si>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</si>
  <si>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</si>
  <si>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</si>
  <si>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</si>
  <si>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</si>
  <si>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</si>
  <si>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</si>
  <si>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</si>
  <si>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</si>
  <si>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</si>
  <si>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</si>
  <si>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</si>
  <si>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</si>
  <si>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</si>
  <si>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</si>
  <si>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</si>
  <si>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</si>
  <si>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</si>
  <si>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</si>
  <si>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</si>
  <si>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</si>
  <si>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</si>
  <si>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</si>
  <si>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</si>
  <si>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</si>
  <si>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</si>
  <si>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</si>
  <si>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</si>
  <si>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</si>
  <si>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</si>
  <si>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</si>
  <si>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</si>
  <si>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</si>
  <si>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</si>
  <si>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</si>
  <si>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</si>
  <si>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</si>
  <si>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</si>
  <si>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</si>
  <si>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</si>
  <si>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</si>
  <si>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</si>
  <si>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</si>
  <si>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</si>
  <si>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</si>
  <si>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</si>
  <si>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</si>
  <si>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</si>
  <si>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</si>
  <si>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</si>
  <si>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</si>
  <si>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</si>
  <si>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</si>
  <si>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</si>
  <si>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</si>
  <si>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</si>
  <si>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</si>
  <si>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</si>
  <si>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</si>
  <si>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</si>
  <si>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</si>
  <si>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</si>
  <si>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</si>
  <si>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</si>
  <si>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</si>
  <si>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</si>
  <si>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</si>
  <si>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</si>
  <si>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</si>
  <si>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</si>
  <si>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</si>
  <si>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</si>
  <si>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</si>
  <si>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</si>
  <si>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</si>
  <si>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</si>
  <si>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</si>
  <si>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</si>
  <si>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</si>
  <si>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</si>
  <si>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</si>
  <si>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</si>
  <si>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</si>
  <si>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</si>
  <si>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</si>
  <si>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</si>
  <si>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</si>
  <si>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</si>
  <si>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</si>
  <si>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</si>
  <si>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</si>
  <si>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</si>
  <si>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</si>
  <si>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</si>
  <si>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</si>
  <si>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</si>
  <si>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</si>
  <si>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</si>
  <si>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</si>
  <si>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</si>
  <si>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</si>
  <si>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</si>
  <si>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</si>
  <si>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</si>
  <si>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</si>
  <si>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</si>
  <si>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</si>
  <si>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</si>
  <si>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</si>
  <si>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</si>
  <si>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</si>
  <si>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</si>
  <si>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</si>
  <si>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</si>
  <si>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</si>
  <si>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</si>
  <si>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</si>
  <si>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</si>
  <si>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</si>
  <si>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</si>
  <si>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</si>
  <si>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</si>
  <si>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</si>
  <si>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</si>
  <si>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</si>
  <si>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</si>
  <si>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</si>
  <si>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</si>
  <si>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</si>
  <si>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</si>
  <si>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</si>
  <si>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</si>
  <si>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</si>
  <si>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</si>
  <si>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</si>
  <si>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</si>
  <si>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</si>
  <si>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</si>
  <si>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</si>
  <si>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</si>
  <si>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</si>
  <si>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</si>
  <si>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</si>
  <si>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</si>
  <si>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</si>
  <si>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</si>
  <si>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</si>
  <si>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</si>
  <si>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</si>
  <si>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</si>
  <si>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</si>
  <si>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</si>
  <si>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</si>
  <si>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</si>
  <si>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</si>
  <si>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</si>
  <si>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</si>
  <si>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</si>
  <si>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</si>
  <si>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</si>
  <si>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</si>
  <si>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</si>
  <si>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</si>
  <si>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</si>
  <si>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</si>
  <si>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</si>
  <si>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</si>
  <si>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</si>
  <si>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</si>
  <si>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</si>
  <si>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</si>
  <si>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</si>
  <si>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</si>
  <si>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</si>
  <si>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</si>
  <si>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</si>
  <si>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</si>
  <si>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</si>
  <si>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</si>
  <si>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</si>
  <si>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</si>
  <si>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</si>
  <si>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</si>
  <si>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</si>
  <si>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</si>
  <si>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</si>
  <si>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</si>
  <si>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</si>
  <si>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</si>
  <si>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</si>
  <si>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</si>
  <si>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</si>
  <si>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</si>
  <si>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</si>
  <si>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</si>
  <si>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</si>
  <si>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</si>
  <si>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</si>
  <si>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</si>
  <si>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</si>
  <si>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</si>
  <si>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</si>
  <si>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</si>
  <si>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</si>
  <si>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</si>
  <si>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</si>
  <si>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</si>
  <si>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</si>
  <si>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</si>
  <si>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</si>
  <si>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</si>
  <si>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</si>
  <si>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</si>
  <si>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</si>
  <si>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</si>
  <si>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</si>
  <si>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</si>
  <si>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</si>
  <si>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</si>
  <si>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</si>
  <si>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</si>
  <si>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</si>
  <si>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</si>
  <si>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</si>
  <si>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</si>
  <si>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</si>
  <si>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</si>
  <si>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</si>
  <si>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</si>
  <si>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</si>
  <si>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</si>
  <si>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</si>
  <si>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</si>
  <si>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</si>
  <si>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</si>
  <si>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</si>
  <si>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</si>
  <si>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</si>
  <si>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</si>
  <si>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</si>
  <si>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</si>
  <si>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</si>
  <si>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</si>
  <si>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</si>
  <si>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</si>
  <si>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</si>
  <si>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</si>
  <si>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</si>
  <si>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</si>
  <si>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</si>
  <si>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</si>
  <si>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</si>
  <si>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</si>
  <si>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</si>
  <si>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</si>
  <si>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</si>
  <si>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</si>
  <si>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</si>
  <si>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</si>
  <si>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</si>
  <si>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</si>
  <si>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</si>
  <si>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</si>
  <si>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</si>
  <si>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</si>
  <si>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</si>
  <si>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</si>
  <si>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</si>
  <si>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</si>
  <si>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</si>
  <si>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</si>
  <si>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</si>
  <si>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</si>
  <si>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</si>
  <si>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</si>
  <si>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</si>
  <si>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</si>
  <si>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</si>
  <si>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</si>
  <si>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</si>
  <si>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</si>
  <si>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</si>
  <si>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</si>
  <si>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</si>
  <si>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</si>
  <si>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</si>
  <si>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</si>
  <si>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</si>
  <si>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</si>
  <si>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</si>
  <si>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</si>
  <si>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</si>
  <si>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</si>
  <si>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</si>
  <si>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</si>
  <si>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</si>
  <si>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</si>
  <si>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</si>
  <si>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</si>
  <si>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</si>
  <si>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</si>
  <si>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</si>
  <si>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</si>
  <si>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</si>
  <si>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</si>
  <si>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</si>
  <si>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</si>
  <si>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</si>
  <si>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</si>
  <si>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</si>
  <si>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</si>
  <si>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</si>
  <si>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</si>
  <si>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</si>
  <si>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</si>
  <si>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</si>
  <si>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</si>
  <si>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</si>
  <si>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</si>
  <si>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</si>
  <si>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</si>
  <si>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</si>
  <si>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</si>
  <si>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</si>
  <si>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</si>
  <si>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</si>
  <si>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</si>
  <si>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</si>
  <si>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</si>
  <si>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</si>
  <si>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</si>
  <si>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</si>
  <si>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</si>
  <si>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</si>
  <si>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</si>
  <si>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</si>
  <si>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</si>
  <si>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</si>
  <si>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</si>
  <si>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</si>
  <si>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</si>
  <si>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</si>
  <si>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</si>
  <si>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</si>
  <si>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</si>
  <si>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</si>
  <si>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</si>
  <si>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</si>
  <si>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</si>
  <si>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</si>
  <si>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</si>
  <si>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</si>
  <si>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</si>
  <si>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</si>
  <si>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</si>
  <si>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</si>
  <si>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</si>
  <si>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</si>
  <si>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</si>
  <si>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</si>
  <si>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</si>
  <si>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</si>
  <si>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</si>
  <si>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</si>
  <si>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</si>
  <si>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</si>
  <si>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</si>
  <si>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</si>
  <si>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</si>
  <si>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</si>
  <si>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</si>
  <si>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</si>
  <si>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</si>
  <si>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</si>
  <si>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</si>
  <si>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</si>
  <si>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</si>
  <si>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</si>
  <si>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</si>
  <si>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</si>
  <si>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</si>
  <si>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</si>
  <si>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</si>
  <si>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</si>
  <si>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</si>
  <si>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</si>
  <si>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</si>
  <si>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</si>
  <si>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</si>
  <si>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</si>
  <si>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</si>
  <si>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</si>
  <si>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</si>
  <si>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</si>
  <si>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</si>
  <si>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</si>
  <si>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</si>
  <si>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</si>
  <si>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</si>
  <si>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</si>
  <si>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</si>
  <si>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</si>
  <si>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</si>
  <si>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</si>
  <si>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</si>
  <si>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</si>
  <si>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</si>
  <si>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</si>
  <si>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</si>
  <si>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</si>
  <si>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</si>
  <si>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</si>
  <si>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</si>
  <si>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</si>
  <si>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</si>
  <si>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</si>
  <si>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</si>
  <si>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</si>
  <si>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</si>
  <si>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</si>
  <si>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</si>
  <si>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</si>
  <si>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</si>
  <si>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</si>
  <si>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</si>
  <si>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</si>
  <si>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</si>
  <si>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</si>
  <si>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</si>
  <si>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</si>
  <si>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</si>
  <si>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</si>
  <si>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</si>
  <si>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</si>
  <si>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</si>
  <si>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</si>
  <si>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</si>
  <si>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</si>
  <si>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</si>
  <si>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</si>
  <si>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</si>
  <si>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</si>
  <si>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</si>
  <si>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</si>
  <si>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</si>
  <si>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</si>
  <si>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</si>
  <si>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</si>
  <si>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</si>
  <si>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</si>
  <si>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</si>
  <si>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</si>
  <si>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</si>
  <si>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</si>
  <si>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</si>
  <si>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</si>
  <si>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</si>
  <si>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</si>
  <si>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</si>
  <si>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</si>
  <si>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</si>
  <si>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</si>
  <si>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</si>
  <si>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</si>
  <si>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</si>
  <si>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</si>
  <si>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</si>
  <si>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</si>
  <si>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</si>
  <si>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</si>
  <si>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</si>
  <si>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</si>
  <si>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</si>
  <si>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</si>
  <si>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</si>
  <si>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</si>
  <si>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</si>
  <si>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</si>
  <si>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</si>
  <si>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</si>
  <si>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</si>
  <si>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</si>
  <si>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</si>
  <si>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</si>
  <si>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</si>
  <si>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</si>
  <si>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</si>
  <si>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</si>
  <si>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</si>
  <si>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</si>
  <si>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</si>
  <si>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</si>
  <si>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</si>
  <si>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</si>
  <si>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</si>
  <si>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</si>
  <si>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</si>
  <si>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</si>
  <si>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</si>
  <si>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</si>
  <si>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</si>
  <si>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</si>
  <si>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</si>
  <si>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</si>
  <si>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</si>
  <si>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</si>
  <si>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</si>
  <si>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</si>
  <si>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</si>
  <si>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</si>
  <si>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</si>
  <si>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</si>
  <si>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</si>
  <si>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</si>
  <si>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</si>
  <si>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</si>
  <si>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</si>
  <si>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</si>
  <si>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</si>
  <si>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</si>
  <si>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</si>
  <si>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</si>
  <si>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</si>
  <si>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</si>
  <si>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</si>
  <si>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</si>
  <si>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</si>
  <si>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</si>
  <si>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</si>
  <si>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</si>
  <si>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</si>
  <si>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</si>
  <si>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</si>
  <si>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</si>
  <si>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</si>
  <si>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</si>
  <si>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</si>
  <si>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</si>
  <si>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</si>
  <si>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</si>
  <si>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</si>
  <si>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</si>
  <si>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</si>
  <si>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</si>
  <si>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</si>
  <si>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</si>
  <si>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</si>
  <si>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</si>
  <si>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</si>
  <si>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</si>
  <si>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</si>
  <si>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</si>
  <si>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</si>
  <si>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</si>
  <si>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</si>
  <si>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</si>
  <si>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</si>
  <si>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</si>
  <si>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</si>
  <si>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</si>
  <si>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</si>
  <si>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</si>
  <si>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</si>
  <si>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</si>
  <si>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</si>
  <si>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</si>
  <si>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</si>
  <si>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</si>
  <si>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</si>
  <si>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</si>
  <si>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</si>
  <si>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</si>
  <si>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</si>
  <si>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</si>
  <si>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</si>
  <si>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</si>
  <si>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</si>
  <si>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</si>
  <si>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</si>
  <si>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</si>
  <si>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</si>
  <si>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</si>
  <si>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</si>
  <si>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</si>
  <si>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</si>
  <si>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</si>
  <si>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</si>
  <si>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</si>
  <si>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</si>
  <si>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</si>
  <si>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</si>
  <si>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</si>
  <si>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</si>
  <si>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</si>
  <si>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</si>
  <si>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</si>
  <si>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</si>
  <si>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</si>
  <si>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</si>
  <si>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</si>
  <si>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</si>
  <si>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</si>
  <si>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</si>
  <si>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</si>
  <si>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</si>
  <si>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</si>
  <si>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</si>
  <si>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</si>
  <si>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</si>
  <si>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</si>
  <si>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</si>
  <si>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</si>
  <si>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</si>
  <si>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</si>
  <si>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</si>
  <si>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</si>
  <si>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</si>
  <si>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</si>
  <si>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</si>
  <si>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</si>
  <si>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</si>
  <si>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</si>
  <si>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</si>
  <si>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</si>
  <si>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</si>
  <si>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</si>
  <si>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</si>
  <si>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</si>
  <si>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</si>
  <si>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</si>
  <si>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</si>
  <si>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</si>
  <si>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</si>
  <si>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</si>
  <si>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</si>
  <si>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</si>
  <si>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</si>
  <si>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</si>
  <si>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</si>
  <si>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</si>
  <si>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</si>
  <si>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</si>
  <si>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</si>
  <si>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</si>
  <si>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</si>
  <si>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</si>
  <si>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</si>
  <si>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</si>
  <si>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</si>
  <si>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</si>
  <si>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</si>
  <si>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</si>
  <si>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</si>
  <si>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</si>
  <si>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</si>
  <si>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</si>
  <si>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</si>
  <si>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</si>
  <si>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</si>
  <si>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</si>
  <si>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</si>
  <si>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</si>
  <si>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</si>
  <si>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</si>
  <si>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</si>
  <si>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</si>
  <si>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</si>
  <si>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</si>
  <si>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</si>
  <si>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</si>
  <si>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</si>
  <si>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</si>
  <si>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</si>
  <si>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</si>
  <si>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</si>
  <si>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</si>
  <si>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</si>
  <si>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</si>
  <si>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</si>
  <si>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</si>
  <si>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</si>
  <si>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</si>
  <si>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</si>
  <si>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</si>
  <si>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</si>
  <si>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</si>
  <si>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</si>
  <si>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</si>
  <si>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</si>
  <si>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</si>
  <si>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</si>
  <si>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</si>
  <si>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</si>
  <si>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</si>
  <si>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</si>
  <si>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</si>
  <si>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</si>
  <si>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</si>
  <si>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</si>
  <si>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</si>
  <si>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</si>
  <si>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</si>
  <si>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</si>
  <si>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</si>
  <si>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</si>
  <si>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</si>
  <si>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</si>
  <si>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</si>
  <si>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</si>
  <si>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</si>
  <si>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</si>
  <si>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</si>
  <si>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</si>
  <si>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</si>
  <si>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</si>
  <si>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</si>
  <si>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</si>
  <si>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</si>
  <si>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</si>
  <si>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</si>
  <si>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</si>
  <si>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</si>
  <si>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</si>
  <si>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</si>
  <si>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</si>
  <si>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</si>
  <si>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</si>
  <si>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</si>
  <si>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</si>
  <si>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</si>
  <si>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</si>
  <si>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</si>
  <si>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</si>
  <si>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</si>
  <si>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</si>
  <si>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</si>
  <si>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</si>
  <si>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</si>
  <si>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</si>
  <si>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</si>
  <si>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</si>
  <si>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</si>
  <si>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</si>
  <si>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</si>
  <si>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</si>
  <si>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</si>
  <si>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</si>
  <si>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</si>
  <si>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</si>
  <si>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</si>
  <si>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</si>
  <si>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</si>
  <si>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</si>
  <si>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</si>
  <si>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</si>
  <si>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</si>
  <si>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</si>
  <si>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</si>
  <si>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</si>
  <si>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</si>
  <si>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</si>
  <si>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</si>
  <si>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</si>
  <si>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</si>
  <si>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</si>
  <si>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</si>
  <si>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</si>
  <si>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</si>
  <si>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</si>
  <si>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</si>
  <si>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</si>
  <si>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</si>
  <si>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</si>
  <si>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</si>
  <si>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</si>
  <si>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</si>
  <si>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</si>
  <si>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</si>
  <si>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</si>
  <si>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</si>
  <si>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</si>
  <si>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</si>
  <si>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</si>
  <si>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</si>
  <si>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</si>
  <si>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</si>
  <si>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</si>
  <si>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</si>
  <si>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</si>
  <si>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</si>
  <si>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</si>
  <si>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</si>
  <si>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</si>
  <si>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</si>
  <si>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</si>
  <si>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</si>
  <si>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</si>
  <si>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</si>
  <si>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</si>
  <si>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</si>
  <si>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</si>
  <si>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</si>
  <si>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</si>
  <si>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</si>
  <si>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</si>
  <si>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</si>
  <si>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</si>
  <si>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</si>
  <si>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</si>
  <si>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</si>
  <si>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</si>
  <si>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</si>
  <si>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</si>
  <si>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</si>
  <si>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</si>
  <si>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</si>
  <si>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</si>
  <si>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</si>
  <si>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</si>
  <si>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</si>
  <si>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</si>
  <si>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</si>
  <si>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</si>
  <si>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</si>
  <si>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</si>
  <si>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</si>
  <si>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</si>
  <si>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</si>
  <si>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</si>
  <si>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</si>
  <si>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</si>
  <si>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</si>
  <si>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</si>
  <si>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</si>
  <si>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</si>
  <si>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</si>
  <si>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</si>
  <si>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</si>
  <si>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</si>
  <si>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</si>
  <si>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</si>
  <si>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</si>
  <si>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</si>
  <si>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</si>
  <si>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</si>
  <si>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</si>
  <si>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</si>
  <si>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</si>
  <si>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</si>
  <si>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</si>
  <si>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</si>
  <si>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</si>
  <si>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</si>
  <si>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</si>
  <si>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</si>
  <si>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</si>
  <si>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</si>
  <si>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</si>
  <si>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</si>
  <si>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</si>
  <si>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</si>
  <si>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</si>
  <si>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</si>
  <si>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</si>
  <si>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</si>
  <si>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</si>
  <si>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</si>
  <si>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</si>
  <si>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</si>
  <si>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</si>
  <si>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</si>
  <si>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</si>
  <si>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</si>
  <si>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</si>
  <si>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</si>
  <si>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</si>
  <si>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</si>
  <si>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</si>
  <si>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</si>
  <si>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</si>
  <si>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</si>
  <si>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</si>
  <si>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</si>
  <si>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</si>
  <si>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</si>
  <si>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</si>
  <si>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</si>
  <si>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</si>
  <si>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</si>
  <si>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</si>
  <si>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</si>
  <si>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</si>
  <si>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</si>
  <si>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</si>
  <si>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</si>
  <si>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</si>
  <si>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</si>
  <si>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</si>
  <si>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</si>
  <si>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</si>
  <si>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</si>
  <si>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</si>
  <si>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</si>
  <si>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</si>
  <si>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</si>
  <si>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</si>
  <si>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</si>
  <si>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</si>
  <si>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</si>
  <si>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</si>
  <si>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</si>
  <si>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</si>
  <si>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</si>
  <si>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</si>
  <si>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</si>
  <si>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</si>
  <si>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</si>
  <si>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</si>
  <si>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</si>
  <si>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</si>
  <si>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</si>
  <si>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</si>
  <si>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</si>
  <si>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</si>
  <si>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</si>
  <si>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</si>
  <si>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</si>
  <si>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</si>
  <si>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</si>
  <si>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</si>
  <si>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</si>
  <si>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</si>
  <si>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</si>
  <si>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</si>
  <si>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</si>
  <si>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</si>
  <si>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</si>
  <si>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</si>
  <si>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</si>
  <si>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</si>
  <si>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</si>
  <si>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</si>
  <si>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</si>
  <si>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</si>
  <si>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</si>
  <si>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</si>
  <si>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</si>
  <si>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</si>
  <si>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</si>
  <si>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</si>
  <si>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</si>
  <si>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</si>
  <si>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</si>
  <si>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</si>
  <si>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</si>
  <si>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</si>
  <si>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</si>
  <si>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</si>
  <si>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</si>
  <si>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</si>
  <si>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</si>
  <si>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</si>
  <si>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</si>
  <si>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</si>
  <si>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</si>
  <si>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</si>
  <si>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</si>
  <si>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</si>
  <si>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</si>
  <si>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</si>
  <si>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</si>
  <si>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</si>
  <si>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</si>
  <si>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</si>
  <si>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</si>
  <si>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</si>
  <si>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</si>
  <si>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</si>
  <si>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</si>
  <si>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</si>
  <si>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</si>
  <si>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</si>
  <si>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</si>
  <si>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</si>
  <si>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</si>
  <si>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</si>
  <si>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</si>
  <si>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</si>
  <si>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</si>
  <si>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</si>
  <si>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</si>
  <si>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</si>
  <si>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</si>
  <si>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</si>
  <si>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</si>
  <si>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</si>
  <si>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</si>
  <si>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</si>
  <si>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</si>
  <si>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</si>
  <si>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</si>
  <si>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</si>
  <si>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</si>
  <si>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</si>
  <si>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</si>
  <si>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</si>
  <si>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</si>
  <si>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</si>
  <si>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</si>
  <si>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</si>
  <si>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</si>
  <si>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</si>
  <si>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</si>
  <si>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</si>
  <si>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</si>
  <si>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</si>
  <si>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</si>
  <si>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</si>
  <si>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</si>
  <si>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</si>
  <si>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</si>
  <si>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</si>
  <si>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</si>
  <si>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</si>
  <si>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</si>
  <si>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</si>
  <si>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</si>
  <si>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</si>
  <si>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</si>
  <si>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</si>
  <si>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</si>
  <si>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</si>
  <si>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</si>
  <si>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</si>
  <si>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</si>
  <si>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</si>
  <si>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</si>
  <si>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</si>
  <si>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</si>
  <si>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</si>
  <si>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</si>
  <si>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</si>
  <si>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</si>
  <si>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</si>
  <si>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</si>
  <si>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</si>
  <si>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</si>
  <si>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</si>
  <si>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</si>
  <si>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</si>
  <si>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</si>
  <si>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</si>
  <si>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</si>
  <si>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</si>
  <si>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</si>
  <si>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</si>
  <si>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</si>
  <si>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</si>
  <si>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</si>
  <si>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</si>
  <si>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</si>
  <si>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</si>
  <si>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</si>
  <si>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</si>
  <si>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</si>
  <si>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</si>
  <si>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</si>
  <si>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</si>
  <si>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</si>
  <si>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</si>
  <si>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</si>
  <si>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</si>
  <si>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</si>
  <si>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</si>
  <si>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</si>
  <si>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</si>
  <si>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</si>
  <si>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</si>
  <si>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</si>
  <si>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</si>
  <si>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</si>
  <si>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</si>
  <si>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</si>
  <si>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</si>
  <si>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</si>
  <si>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</si>
  <si>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</si>
  <si>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</si>
  <si>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</si>
  <si>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</si>
  <si>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</si>
  <si>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</si>
  <si>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</si>
  <si>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</si>
  <si>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</si>
  <si>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</si>
  <si>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</si>
  <si>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</si>
  <si>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</si>
  <si>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</si>
  <si>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</si>
  <si>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</si>
  <si>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</si>
  <si>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</si>
  <si>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</si>
  <si>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</si>
  <si>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</si>
  <si>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</si>
  <si>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</si>
  <si>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</si>
  <si>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</si>
  <si>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</si>
  <si>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</si>
  <si>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</si>
  <si>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</si>
  <si>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</si>
  <si>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</si>
  <si>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</si>
  <si>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</si>
  <si>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</si>
  <si>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</si>
  <si>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</si>
  <si>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</si>
  <si>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</si>
  <si>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</si>
  <si>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</si>
  <si>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</si>
  <si>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</si>
  <si>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</si>
  <si>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</si>
  <si>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</si>
  <si>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</si>
  <si>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</si>
  <si>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</si>
  <si>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</si>
  <si>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</si>
  <si>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</si>
  <si>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</si>
  <si>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</si>
  <si>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</si>
  <si>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</si>
  <si>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</si>
  <si>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</si>
  <si>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</si>
  <si>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</si>
  <si>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</si>
  <si>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</si>
  <si>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</si>
  <si>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</si>
  <si>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</si>
  <si>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</si>
  <si>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</si>
  <si>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</si>
  <si>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</si>
  <si>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</si>
  <si>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</si>
  <si>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</si>
  <si>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</si>
  <si>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</si>
  <si>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</si>
  <si>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</si>
  <si>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</si>
  <si>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</si>
  <si>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</si>
  <si>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</si>
  <si>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</si>
  <si>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</si>
  <si>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</si>
  <si>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</si>
  <si>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</si>
  <si>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</si>
  <si>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</si>
  <si>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</si>
  <si>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</si>
  <si>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</si>
  <si>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</si>
  <si>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</si>
  <si>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</si>
  <si>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</si>
  <si>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</si>
  <si>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</si>
  <si>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</si>
  <si>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</si>
  <si>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</si>
  <si>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</si>
  <si>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</si>
  <si>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</si>
  <si>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</si>
  <si>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</si>
  <si>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</si>
  <si>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</si>
  <si>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</si>
  <si>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</si>
  <si>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</si>
  <si>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</si>
  <si>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</si>
  <si>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</si>
  <si>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</si>
  <si>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</si>
  <si>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</si>
  <si>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</si>
  <si>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</si>
  <si>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</si>
  <si>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</si>
  <si>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</si>
  <si>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</si>
  <si>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</si>
  <si>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</si>
  <si>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</si>
  <si>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</si>
  <si>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</si>
  <si>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</si>
  <si>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</si>
  <si>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</si>
  <si>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</si>
  <si>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</si>
  <si>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</si>
  <si>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</si>
  <si>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</si>
  <si>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</si>
  <si>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</si>
  <si>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</si>
  <si>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</si>
  <si>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</si>
  <si>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</si>
  <si>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</si>
  <si>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</si>
  <si>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</si>
  <si>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</si>
  <si>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</si>
  <si>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</si>
  <si>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</si>
  <si>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</si>
  <si>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</si>
  <si>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</si>
  <si>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</si>
  <si>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</si>
  <si>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</si>
  <si>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</si>
  <si>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</si>
  <si>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</si>
  <si>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</si>
  <si>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</si>
  <si>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</si>
  <si>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</si>
  <si>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</si>
  <si>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</si>
  <si>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</si>
  <si>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</si>
  <si>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</si>
  <si>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</si>
  <si>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</si>
  <si>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</si>
  <si>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</si>
  <si>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</si>
  <si>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</si>
  <si>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</si>
  <si>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</si>
  <si>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</si>
  <si>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</si>
  <si>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</si>
  <si>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</si>
  <si>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</si>
  <si>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</si>
  <si>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</si>
  <si>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</si>
  <si>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</si>
  <si>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</si>
  <si>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</si>
  <si>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</si>
  <si>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</si>
  <si>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</si>
  <si>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</si>
  <si>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</si>
  <si>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</si>
  <si>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</si>
  <si>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</si>
  <si>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</si>
  <si>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</si>
  <si>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</si>
  <si>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</si>
  <si>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</si>
  <si>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</si>
  <si>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</si>
  <si>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</si>
  <si>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</si>
  <si>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</si>
  <si>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</si>
  <si>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</si>
  <si>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</si>
  <si>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</si>
  <si>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</si>
  <si>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</si>
  <si>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</si>
  <si>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</si>
  <si>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</si>
  <si>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</si>
  <si>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</si>
  <si>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</si>
  <si>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</si>
  <si>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</si>
  <si>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</si>
  <si>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</si>
  <si>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</si>
  <si>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</si>
  <si>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</si>
  <si>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</si>
  <si>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</si>
  <si>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</si>
  <si>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</si>
  <si>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</si>
  <si>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</si>
  <si>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</si>
  <si>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</si>
  <si>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</si>
  <si>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</si>
  <si>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</si>
  <si>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</si>
  <si>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</si>
  <si>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</si>
  <si>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</si>
  <si>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</si>
  <si>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</si>
  <si>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</si>
  <si>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</si>
  <si>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</si>
  <si>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</si>
  <si>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</si>
  <si>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</si>
  <si>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</si>
  <si>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</si>
  <si>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</si>
  <si>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</si>
  <si>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</si>
  <si>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</si>
  <si>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</si>
  <si>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</si>
  <si>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</si>
  <si>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</si>
  <si>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</si>
  <si>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</si>
  <si>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</si>
  <si>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</si>
  <si>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</si>
  <si>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</si>
  <si>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</si>
  <si>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</si>
  <si>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</si>
  <si>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</si>
  <si>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</si>
  <si>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</si>
  <si>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</si>
  <si>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</si>
  <si>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</si>
  <si>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</si>
  <si>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</si>
  <si>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</si>
  <si>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</si>
  <si>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</si>
  <si>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</si>
  <si>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</si>
  <si>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</si>
  <si>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</si>
  <si>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</si>
  <si>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</si>
  <si>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</si>
  <si>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</si>
  <si>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</si>
  <si>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</si>
  <si>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</si>
  <si>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</si>
  <si>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</si>
  <si>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</si>
  <si>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</si>
  <si>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</si>
  <si>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</si>
  <si>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</si>
  <si>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</si>
  <si>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</si>
  <si>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</si>
  <si>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</si>
  <si>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</si>
  <si>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</si>
  <si>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</si>
  <si>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</si>
  <si>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</si>
  <si>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</si>
  <si>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</si>
  <si>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</si>
  <si>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</si>
  <si>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</si>
  <si>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</si>
  <si>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</si>
  <si>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</si>
  <si>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</si>
  <si>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</si>
  <si>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</si>
  <si>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</si>
  <si>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</si>
  <si>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</si>
  <si>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</si>
  <si>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</si>
  <si>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</si>
  <si>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</si>
  <si>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</si>
  <si>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</si>
  <si>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</si>
  <si>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</si>
  <si>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</si>
  <si>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</si>
  <si>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</si>
  <si>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</si>
  <si>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</si>
  <si>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</si>
  <si>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</si>
  <si>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</si>
  <si>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</si>
  <si>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</si>
  <si>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</si>
  <si>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</si>
  <si>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</si>
  <si>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</si>
  <si>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</si>
  <si>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</si>
  <si>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</si>
  <si>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</si>
  <si>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</si>
  <si>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</si>
  <si>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</si>
  <si>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</si>
  <si>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</si>
  <si>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</si>
  <si>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</si>
  <si>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</si>
  <si>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</si>
  <si>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</si>
  <si>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</si>
  <si>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</si>
  <si>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</si>
  <si>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</si>
  <si>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</si>
  <si>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</si>
  <si>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</si>
  <si>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</si>
  <si>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</si>
  <si>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</si>
  <si>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</si>
  <si>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</si>
  <si>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</si>
  <si>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</si>
  <si>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</si>
  <si>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</si>
  <si>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</si>
  <si>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</si>
  <si>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</si>
  <si>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</si>
  <si>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</si>
  <si>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</si>
  <si>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</si>
  <si>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</si>
  <si>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</si>
  <si>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</si>
  <si>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</si>
  <si>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</si>
  <si>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</si>
  <si>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</si>
  <si>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</si>
  <si>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</si>
  <si>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</si>
  <si>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</si>
  <si>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</si>
  <si>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</si>
  <si>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</si>
  <si>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</si>
  <si>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</si>
  <si>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</si>
  <si>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</si>
  <si>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</si>
  <si>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</si>
  <si>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</si>
  <si>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</si>
  <si>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</si>
  <si>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</si>
  <si>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</si>
  <si>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</si>
  <si>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</si>
  <si>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</si>
  <si>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</si>
  <si>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</si>
  <si>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</si>
  <si>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</si>
  <si>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</si>
  <si>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</si>
  <si>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</si>
  <si>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</si>
  <si>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</si>
  <si>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</si>
  <si>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</si>
  <si>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</si>
  <si>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</si>
  <si>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</si>
  <si>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</si>
  <si>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</si>
  <si>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</si>
  <si>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</si>
  <si>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</si>
  <si>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</si>
  <si>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</si>
  <si>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</si>
  <si>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</si>
  <si>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</si>
  <si>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</si>
  <si>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</si>
  <si>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</si>
  <si>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</si>
  <si>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</si>
  <si>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</si>
  <si>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</si>
  <si>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</si>
  <si>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</si>
  <si>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</si>
  <si>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</si>
  <si>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</si>
  <si>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</si>
  <si>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</si>
  <si>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</si>
  <si>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</si>
  <si>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</si>
  <si>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</si>
  <si>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</si>
  <si>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</si>
  <si>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</si>
  <si>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</si>
  <si>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</si>
  <si>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</si>
  <si>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</si>
  <si>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</si>
  <si>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</si>
  <si>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</si>
  <si>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</si>
  <si>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</si>
  <si>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</si>
  <si>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</si>
  <si>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</si>
  <si>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</si>
  <si>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</si>
  <si>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</si>
  <si>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</si>
  <si>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</si>
  <si>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</si>
  <si>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</si>
  <si>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</si>
  <si>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</si>
  <si>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</si>
  <si>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</si>
  <si>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</si>
  <si>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</si>
  <si>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</si>
  <si>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</si>
  <si>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</si>
  <si>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</si>
  <si>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</si>
  <si>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</si>
  <si>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</si>
  <si>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</si>
  <si>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</si>
  <si>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</si>
  <si>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</si>
  <si>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</si>
  <si>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</si>
  <si>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</si>
  <si>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</si>
  <si>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</si>
  <si>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</si>
  <si>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</si>
  <si>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</si>
  <si>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</si>
  <si>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</si>
  <si>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</si>
  <si>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</si>
  <si>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</si>
  <si>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</si>
  <si>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</si>
  <si>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</si>
  <si>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</si>
  <si>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</si>
  <si>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</si>
  <si>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</si>
  <si>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</si>
  <si>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</si>
  <si>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</si>
  <si>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</si>
  <si>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</si>
  <si>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</si>
  <si>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</si>
  <si>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</si>
  <si>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</si>
  <si>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</si>
  <si>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</si>
  <si>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</si>
  <si>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</si>
  <si>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</si>
  <si>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</si>
  <si>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</si>
  <si>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</si>
  <si>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</si>
  <si>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</si>
  <si>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</si>
  <si>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</si>
  <si>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</si>
  <si>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</si>
  <si>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</si>
  <si>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</si>
  <si>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</si>
  <si>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</si>
  <si>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</si>
  <si>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</si>
  <si>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</si>
  <si>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</si>
  <si>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</si>
  <si>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</si>
  <si>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</si>
  <si>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</si>
  <si>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</si>
  <si>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</si>
  <si>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</si>
  <si>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</si>
  <si>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</si>
  <si>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</si>
  <si>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</si>
  <si>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</si>
  <si>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</si>
  <si>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</si>
  <si>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</si>
  <si>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</si>
  <si>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</si>
  <si>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</si>
  <si>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</si>
  <si>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</si>
  <si>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</si>
  <si>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</si>
  <si>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</si>
  <si>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</si>
  <si>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</si>
  <si>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</si>
  <si>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</si>
  <si>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</si>
  <si>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</si>
  <si>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</si>
  <si>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</si>
  <si>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</si>
  <si>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</si>
  <si>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</si>
  <si>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</si>
  <si>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</si>
  <si>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</si>
  <si>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</si>
  <si>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</si>
  <si>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</si>
  <si>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</si>
  <si>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</si>
  <si>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</si>
  <si>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</si>
  <si>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</si>
  <si>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</si>
  <si>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</si>
  <si>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</si>
  <si>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</si>
  <si>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</si>
  <si>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</si>
  <si>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</si>
  <si>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</si>
  <si>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</si>
  <si>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</si>
  <si>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</si>
  <si>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</si>
  <si>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</si>
  <si>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</si>
  <si>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</si>
  <si>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</si>
  <si>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</si>
  <si>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</si>
  <si>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</si>
  <si>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</si>
  <si>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</si>
  <si>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</si>
  <si>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</si>
  <si>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</si>
  <si>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</si>
  <si>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</si>
  <si>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</si>
  <si>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</si>
  <si>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</si>
  <si>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</si>
  <si>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</si>
  <si>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</si>
  <si>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</si>
  <si>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</si>
  <si>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</si>
  <si>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</si>
  <si>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</si>
  <si>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</si>
  <si>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</si>
  <si>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</si>
  <si>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</si>
  <si>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</si>
  <si>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</si>
  <si>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</si>
  <si>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</si>
  <si>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</si>
  <si>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</si>
  <si>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</si>
  <si>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</si>
  <si>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</si>
  <si>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</si>
  <si>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</si>
  <si>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</si>
  <si>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</si>
  <si>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</si>
  <si>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</si>
  <si>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</si>
  <si>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</si>
  <si>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</si>
  <si>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</si>
  <si>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</si>
  <si>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</si>
  <si>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</si>
  <si>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</si>
  <si>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</si>
  <si>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</si>
  <si>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</si>
  <si>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</si>
  <si>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</si>
  <si>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</si>
  <si>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</si>
  <si>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</si>
  <si>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</si>
  <si>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</si>
  <si>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</si>
  <si>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</si>
  <si>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</si>
  <si>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</si>
  <si>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</si>
  <si>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</si>
  <si>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</si>
  <si>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</si>
  <si>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</si>
  <si>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</si>
  <si>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</si>
  <si>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</si>
  <si>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</si>
  <si>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</si>
  <si>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</si>
  <si>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</si>
  <si>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</si>
  <si>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</si>
  <si>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</si>
  <si>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</si>
  <si>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</si>
  <si>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</si>
  <si>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</si>
  <si>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</si>
  <si>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</si>
  <si>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</si>
  <si>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</si>
  <si>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</si>
  <si>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</si>
  <si>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</si>
  <si>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</si>
  <si>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</si>
  <si>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</si>
  <si>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</si>
  <si>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</si>
  <si>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</si>
  <si>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</si>
  <si>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</si>
  <si>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</si>
  <si>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</si>
  <si>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</si>
  <si>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</si>
  <si>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</si>
  <si>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</si>
  <si>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</si>
  <si>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</si>
  <si>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</si>
  <si>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</si>
  <si>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</si>
  <si>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</si>
  <si>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</si>
  <si>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</si>
  <si>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</si>
  <si>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</si>
  <si>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</si>
  <si>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</si>
  <si>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</si>
  <si>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</si>
  <si>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</si>
  <si>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</si>
  <si>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</si>
  <si>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</si>
  <si>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</si>
  <si>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</si>
  <si>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</si>
  <si>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</si>
  <si>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</si>
  <si>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</si>
  <si>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</si>
  <si>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</si>
  <si>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</si>
  <si>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</si>
  <si>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</si>
  <si>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</si>
  <si>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</si>
  <si>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</si>
  <si>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</si>
  <si>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</si>
  <si>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</si>
  <si>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</si>
  <si>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</si>
  <si>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</si>
  <si>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</si>
  <si>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</si>
  <si>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</si>
  <si>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</si>
  <si>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</si>
  <si>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</si>
  <si>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</si>
  <si>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</si>
  <si>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</si>
  <si>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</si>
  <si>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</si>
  <si>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</si>
  <si>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</si>
  <si>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</si>
  <si>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</si>
  <si>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</si>
  <si>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</si>
  <si>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</si>
  <si>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</si>
  <si>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</si>
  <si>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</si>
  <si>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</si>
  <si>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</si>
  <si>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</si>
  <si>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</si>
  <si>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</si>
  <si>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</si>
  <si>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</si>
  <si>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</si>
  <si>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</si>
  <si>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</si>
  <si>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</si>
  <si>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</si>
  <si>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</si>
  <si>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</si>
  <si>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</si>
  <si>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</si>
  <si>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</si>
  <si>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</si>
  <si>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</si>
  <si>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</si>
  <si>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</si>
  <si>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</si>
  <si>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</si>
  <si>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</si>
  <si>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</si>
  <si>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</si>
  <si>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</si>
  <si>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</si>
  <si>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</si>
  <si>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</si>
  <si>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</si>
  <si>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</si>
  <si>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</si>
  <si>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</si>
  <si>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</si>
  <si>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</si>
  <si>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</si>
  <si>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</si>
  <si>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</si>
  <si>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</si>
  <si>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</si>
  <si>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</si>
  <si>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</si>
  <si>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</si>
  <si>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</si>
  <si>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</si>
  <si>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</si>
  <si>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</si>
  <si>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</si>
  <si>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</si>
  <si>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</si>
  <si>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</si>
  <si>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</si>
  <si>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</si>
  <si>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</si>
  <si>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</si>
  <si>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</si>
  <si>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</si>
  <si>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</si>
  <si>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</si>
  <si>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</si>
  <si>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</si>
  <si>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</si>
  <si>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</si>
  <si>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</si>
  <si>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</si>
  <si>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</si>
  <si>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</si>
  <si>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</si>
  <si>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</si>
  <si>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</si>
  <si>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</si>
  <si>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</si>
  <si>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</si>
  <si>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</si>
  <si>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</si>
  <si>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</si>
  <si>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</si>
  <si>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</si>
  <si>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</si>
  <si>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</si>
  <si>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</si>
  <si>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</si>
  <si>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</si>
  <si>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</si>
  <si>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</si>
  <si>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</si>
  <si>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</si>
  <si>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</si>
  <si>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</si>
  <si>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</si>
  <si>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</si>
  <si>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</si>
  <si>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</si>
  <si>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</si>
  <si>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</si>
  <si>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</si>
  <si>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</si>
  <si>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</si>
  <si>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</si>
  <si>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</si>
  <si>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</si>
  <si>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</si>
  <si>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</si>
  <si>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</si>
  <si>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</si>
  <si>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</si>
  <si>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</si>
  <si>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</si>
  <si>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</si>
  <si>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</si>
  <si>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</si>
  <si>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</si>
  <si>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</si>
  <si>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</si>
  <si>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</si>
  <si>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</si>
  <si>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</si>
  <si>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</si>
  <si>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</si>
  <si>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</si>
  <si>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</si>
  <si>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</si>
  <si>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</si>
  <si>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</si>
  <si>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</si>
  <si>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</si>
  <si>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</si>
  <si>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</si>
  <si>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</si>
  <si>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</si>
  <si>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</si>
  <si>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</si>
  <si>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</si>
  <si>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</si>
  <si>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</si>
  <si>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</si>
  <si>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</si>
  <si>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</si>
  <si>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</si>
  <si>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</si>
  <si>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</si>
  <si>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</si>
  <si>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</si>
  <si>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</si>
  <si>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</si>
  <si>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</si>
  <si>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</si>
  <si>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</si>
  <si>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</si>
  <si>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</si>
  <si>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</si>
  <si>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</si>
  <si>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</si>
  <si>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</si>
  <si>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</si>
  <si>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</si>
  <si>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</si>
  <si>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</si>
  <si>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</si>
  <si>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</si>
  <si>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</si>
  <si>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</si>
  <si>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</si>
  <si>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</si>
  <si>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</si>
  <si>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</si>
  <si>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</si>
  <si>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</si>
  <si>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</si>
  <si>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</si>
  <si>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</si>
  <si>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</si>
  <si>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</si>
  <si>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</si>
  <si>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</si>
  <si>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</si>
  <si>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</si>
  <si>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</si>
  <si>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</si>
  <si>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</si>
  <si>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</si>
  <si>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</si>
  <si>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</si>
  <si>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</si>
  <si>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</si>
  <si>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</si>
  <si>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</si>
  <si>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</si>
  <si>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</si>
  <si>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</si>
  <si>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</si>
  <si>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</si>
  <si>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</si>
  <si>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</si>
  <si>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</si>
  <si>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</si>
  <si>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</si>
  <si>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</si>
  <si>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</si>
  <si>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</si>
  <si>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</si>
  <si>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</si>
  <si>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</si>
  <si>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</si>
  <si>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</si>
  <si>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</si>
  <si>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</si>
  <si>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</si>
  <si>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</si>
  <si>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</si>
  <si>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</si>
  <si>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</si>
  <si>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</si>
  <si>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</si>
  <si>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</si>
  <si>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</si>
  <si>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</si>
  <si>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</si>
  <si>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</si>
  <si>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</si>
  <si>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</si>
  <si>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</si>
  <si>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</si>
  <si>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</si>
  <si>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</si>
  <si>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</si>
  <si>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</si>
  <si>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</si>
  <si>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</si>
  <si>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</si>
  <si>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</si>
  <si>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</si>
  <si>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</si>
  <si>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</si>
  <si>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</si>
  <si>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</si>
  <si>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</si>
  <si>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</si>
  <si>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</si>
  <si>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</si>
  <si>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</si>
  <si>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</si>
  <si>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</si>
  <si>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</si>
  <si>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</si>
  <si>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</si>
  <si>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</si>
  <si>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</si>
  <si>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</si>
  <si>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</si>
  <si>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</si>
  <si>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</si>
  <si>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</si>
  <si>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</si>
  <si>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</si>
  <si>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</si>
  <si>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</si>
  <si>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</si>
  <si>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</si>
  <si>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</si>
  <si>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</si>
  <si>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</si>
  <si>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</si>
  <si>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</si>
  <si>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</si>
  <si>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</si>
  <si>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</si>
  <si>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</si>
  <si>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</si>
  <si>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</si>
  <si>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</si>
  <si>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</si>
  <si>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</si>
  <si>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</si>
  <si>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</si>
  <si>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</si>
  <si>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</si>
  <si>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</si>
  <si>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</si>
  <si>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</si>
  <si>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</si>
  <si>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</si>
  <si>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</si>
  <si>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</si>
  <si>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</si>
  <si>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</si>
  <si>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</si>
  <si>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</si>
  <si>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</si>
  <si>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</si>
  <si>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</si>
  <si>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</si>
  <si>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</si>
  <si>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</si>
  <si>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</si>
  <si>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</si>
  <si>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</si>
  <si>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</si>
  <si>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</si>
  <si>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</si>
  <si>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</si>
  <si>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</si>
  <si>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</si>
  <si>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</si>
  <si>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</si>
  <si>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</si>
  <si>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</si>
  <si>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</si>
  <si>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</si>
  <si>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</si>
  <si>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</si>
  <si>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</si>
  <si>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</si>
  <si>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</si>
  <si>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</si>
  <si>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</si>
  <si>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</si>
  <si>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</si>
  <si>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</si>
  <si>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</si>
  <si>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</si>
  <si>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</si>
  <si>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</si>
  <si>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</si>
  <si>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</si>
  <si>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</si>
  <si>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</si>
  <si>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</si>
  <si>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</si>
  <si>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</si>
  <si>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</si>
  <si>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</si>
  <si>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</si>
  <si>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</si>
  <si>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</si>
  <si>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</si>
  <si>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</si>
  <si>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</si>
  <si>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</si>
  <si>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</si>
  <si>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</si>
  <si>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</si>
  <si>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</si>
  <si>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</si>
  <si>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</si>
  <si>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</si>
  <si>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</si>
  <si>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</si>
  <si>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</si>
  <si>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</si>
  <si>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</si>
  <si>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</si>
  <si>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</si>
  <si>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</si>
  <si>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</si>
  <si>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</si>
  <si>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</si>
  <si>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</si>
  <si>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</si>
  <si>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</si>
  <si>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</si>
  <si>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</si>
  <si>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</si>
  <si>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</si>
  <si>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</si>
  <si>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</si>
  <si>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</si>
  <si>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</si>
  <si>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</si>
  <si>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</si>
  <si>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</si>
  <si>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</si>
  <si>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</si>
  <si>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</si>
  <si>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</si>
  <si>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</si>
  <si>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</si>
  <si>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</si>
  <si>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</si>
  <si>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</si>
  <si>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</si>
  <si>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</si>
  <si>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</si>
  <si>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</si>
  <si>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</si>
  <si>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</si>
  <si>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</si>
  <si>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</si>
  <si>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</si>
  <si>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</si>
  <si>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</si>
  <si>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</si>
  <si>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</si>
  <si>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</si>
  <si>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</si>
  <si>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</si>
  <si>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</si>
  <si>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</si>
  <si>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</si>
  <si>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</si>
  <si>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</si>
  <si>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</si>
  <si>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</si>
  <si>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</si>
  <si>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</si>
  <si>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</si>
  <si>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</si>
  <si>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</si>
  <si>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</si>
  <si>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</si>
  <si>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</si>
  <si>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</si>
  <si>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</si>
  <si>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</si>
  <si>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</si>
  <si>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</si>
  <si>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</si>
  <si>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</si>
  <si>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</si>
  <si>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</si>
  <si>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</si>
  <si>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</si>
  <si>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</si>
  <si>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</si>
  <si>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</si>
  <si>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</si>
  <si>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</si>
  <si>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</si>
  <si>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</si>
  <si>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</si>
  <si>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</si>
  <si>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</si>
  <si>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</si>
  <si>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</si>
  <si>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</si>
  <si>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</si>
  <si>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</si>
  <si>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</si>
  <si>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</si>
  <si>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</si>
  <si>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</si>
  <si>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</si>
  <si>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</si>
  <si>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</si>
  <si>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</si>
  <si>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</si>
  <si>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</si>
  <si>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</si>
  <si>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</si>
  <si>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</si>
  <si>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</si>
  <si>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</si>
  <si>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</si>
  <si>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</si>
  <si>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</si>
  <si>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</si>
  <si>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</si>
  <si>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</si>
  <si>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</si>
  <si>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</si>
  <si>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</si>
  <si>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</si>
  <si>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</si>
  <si>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</si>
  <si>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</si>
  <si>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</si>
  <si>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</si>
  <si>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</si>
  <si>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</si>
  <si>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</si>
  <si>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</si>
  <si>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</si>
  <si>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</si>
  <si>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</si>
  <si>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</si>
  <si>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</si>
  <si>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</si>
  <si>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</si>
  <si>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</si>
  <si>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</si>
  <si>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</si>
  <si>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</si>
  <si>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</si>
  <si>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</si>
  <si>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</si>
  <si>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</si>
  <si>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</si>
  <si>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</si>
  <si>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</si>
  <si>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</si>
  <si>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</si>
  <si>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</si>
  <si>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</si>
  <si>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</si>
  <si>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</si>
  <si>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</si>
  <si>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</si>
  <si>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</si>
  <si>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</si>
  <si>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</si>
  <si>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</si>
  <si>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</si>
  <si>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</si>
  <si>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</si>
  <si>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</si>
  <si>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</si>
  <si>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</si>
  <si>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</si>
  <si>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</si>
  <si>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</si>
  <si>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</si>
  <si>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</si>
  <si>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</si>
  <si>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</si>
  <si>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</si>
  <si>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</si>
  <si>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</si>
  <si>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</si>
  <si>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</si>
  <si>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</si>
  <si>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</si>
  <si>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</si>
  <si>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</si>
  <si>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</si>
  <si>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</si>
  <si>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</si>
  <si>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</si>
  <si>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</si>
  <si>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</si>
  <si>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</si>
  <si>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</si>
  <si>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</si>
  <si>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</si>
  <si>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</si>
  <si>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</si>
  <si>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</si>
  <si>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</si>
  <si>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</si>
  <si>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</si>
  <si>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</si>
  <si>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</si>
  <si>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</si>
  <si>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</si>
  <si>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</si>
  <si>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</si>
  <si>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</si>
  <si>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</si>
  <si>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</si>
  <si>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</si>
  <si>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</si>
  <si>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</si>
  <si>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</si>
  <si>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</si>
  <si>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</si>
  <si>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</si>
  <si>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</si>
  <si>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</si>
  <si>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</si>
  <si>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</si>
  <si>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</si>
  <si>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</si>
  <si>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</si>
  <si>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</si>
  <si>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</si>
  <si>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</si>
  <si>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</si>
  <si>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</si>
  <si>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</si>
  <si>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</si>
  <si>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</si>
  <si>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</si>
  <si>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</si>
  <si>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</si>
  <si>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</si>
  <si>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</si>
  <si>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</si>
  <si>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</si>
  <si>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</si>
  <si>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</si>
  <si>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</si>
  <si>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</si>
  <si>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</si>
  <si>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</si>
  <si>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</si>
  <si>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</si>
  <si>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</si>
  <si>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</si>
  <si>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</si>
  <si>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</si>
  <si>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</si>
  <si>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</si>
  <si>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</si>
  <si>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</si>
  <si>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</si>
  <si>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</si>
  <si>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</si>
  <si>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</si>
  <si>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</si>
  <si>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</si>
  <si>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</si>
  <si>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</si>
  <si>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</si>
  <si>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</si>
  <si>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</si>
  <si>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</si>
  <si>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</si>
  <si>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</si>
  <si>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</si>
  <si>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</si>
  <si>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</si>
  <si>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</si>
  <si>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</si>
  <si>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</si>
  <si>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</si>
  <si>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</si>
  <si>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</si>
  <si>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</si>
  <si>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</si>
  <si>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</si>
  <si>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</si>
  <si>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</si>
  <si>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</si>
  <si>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</si>
  <si>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</si>
  <si>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</si>
  <si>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</si>
  <si>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</si>
  <si>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</si>
  <si>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</si>
  <si>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</si>
  <si>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</si>
  <si>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</si>
  <si>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</si>
  <si>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</si>
  <si>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</si>
  <si>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</si>
  <si>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</si>
  <si>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</si>
  <si>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</si>
  <si>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</si>
  <si>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</si>
  <si>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</si>
  <si>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</si>
  <si>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</si>
  <si>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</si>
  <si>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</si>
  <si>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</si>
  <si>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</si>
  <si>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</si>
  <si>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</si>
  <si>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</si>
  <si>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</si>
  <si>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</si>
  <si>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</si>
  <si>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</si>
  <si>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</si>
  <si>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</si>
  <si>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</si>
  <si>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</si>
  <si>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</si>
  <si>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</si>
  <si>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</si>
  <si>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</si>
  <si>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</si>
  <si>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</si>
  <si>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</si>
  <si>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</si>
  <si>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</si>
  <si>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</si>
  <si>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</si>
  <si>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</si>
  <si>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</si>
  <si>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</si>
  <si>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</si>
  <si>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</si>
  <si>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</si>
  <si>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</si>
  <si>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</si>
  <si>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</si>
  <si>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</si>
  <si>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</si>
  <si>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</si>
  <si>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</si>
  <si>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</si>
  <si>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</si>
  <si>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</si>
  <si>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</si>
  <si>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</si>
  <si>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</si>
  <si>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</si>
  <si>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</si>
  <si>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</si>
  <si>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</si>
  <si>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</si>
  <si>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</si>
  <si>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</si>
  <si>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</si>
  <si>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</si>
  <si>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</si>
  <si>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</si>
  <si>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</si>
  <si>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</si>
  <si>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</si>
  <si>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</si>
  <si>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</si>
  <si>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</si>
  <si>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</si>
  <si>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</si>
  <si>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</si>
  <si>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</si>
  <si>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</si>
  <si>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</si>
  <si>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</si>
  <si>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</si>
  <si>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</si>
  <si>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</si>
  <si>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</si>
  <si>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</si>
  <si>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</si>
  <si>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</si>
  <si>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</si>
  <si>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</si>
  <si>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</si>
  <si>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</si>
  <si>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</si>
  <si>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</si>
  <si>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</si>
  <si>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</si>
  <si>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</si>
  <si>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</si>
  <si>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</si>
  <si>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</si>
  <si>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</si>
  <si>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</si>
  <si>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</si>
  <si>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</si>
  <si>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</si>
  <si>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</si>
  <si>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</si>
  <si>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</si>
  <si>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</si>
  <si>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</si>
  <si>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</si>
  <si>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</si>
  <si>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</si>
  <si>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</si>
  <si>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</si>
  <si>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</si>
  <si>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</si>
  <si>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</si>
  <si>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</si>
  <si>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</si>
  <si>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</si>
  <si>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</si>
  <si>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</si>
  <si>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</si>
  <si>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</si>
  <si>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</si>
  <si>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</si>
  <si>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</si>
  <si>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</si>
  <si>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</si>
  <si>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</si>
  <si>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</si>
  <si>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</si>
  <si>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</si>
  <si>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</si>
  <si>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</si>
  <si>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</si>
  <si>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</si>
  <si>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</si>
  <si>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</si>
  <si>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</si>
  <si>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</si>
  <si>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</si>
  <si>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</si>
  <si>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</si>
  <si>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</si>
  <si>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</si>
  <si>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</si>
  <si>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</si>
  <si>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</si>
  <si>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</si>
  <si>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</si>
  <si>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</si>
  <si>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</si>
  <si>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</si>
  <si>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</si>
  <si>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</si>
  <si>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</si>
  <si>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</si>
  <si>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</si>
  <si>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</si>
  <si>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</si>
  <si>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</si>
  <si>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</si>
  <si>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</si>
  <si>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</si>
  <si>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</si>
  <si>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</si>
  <si>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</si>
  <si>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</si>
  <si>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</si>
  <si>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</si>
  <si>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</si>
  <si>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</si>
  <si>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</si>
  <si>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</si>
  <si>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</si>
  <si>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</si>
  <si>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</si>
  <si>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</si>
  <si>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</si>
  <si>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</si>
  <si>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</si>
  <si>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</si>
  <si>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</si>
  <si>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</si>
  <si>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</si>
  <si>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</si>
  <si>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</si>
  <si>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</si>
  <si>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</si>
  <si>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</si>
  <si>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</si>
  <si>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</si>
  <si>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</si>
  <si>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</si>
  <si>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</si>
  <si>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</si>
  <si>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</si>
  <si>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</si>
  <si>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</si>
  <si>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</si>
  <si>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</si>
  <si>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</si>
  <si>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</si>
  <si>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</si>
  <si>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</si>
  <si>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</si>
  <si>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</si>
  <si>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</si>
  <si>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</si>
  <si>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</si>
  <si>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</si>
  <si>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</si>
  <si>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</si>
  <si>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</si>
  <si>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</si>
  <si>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</si>
  <si>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</si>
  <si>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</si>
  <si>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</si>
  <si>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</si>
  <si>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</si>
  <si>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</si>
  <si>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</si>
  <si>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</si>
  <si>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</si>
  <si>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</si>
  <si>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</si>
  <si>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</si>
  <si>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</si>
  <si>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</si>
  <si>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</si>
  <si>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</si>
  <si>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</si>
  <si>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</si>
  <si>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</si>
  <si>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</si>
  <si>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</si>
  <si>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</si>
  <si>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</si>
  <si>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</si>
  <si>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</si>
  <si>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</si>
  <si>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</si>
  <si>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</si>
  <si>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</si>
  <si>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</si>
  <si>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</si>
  <si>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</si>
  <si>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</si>
  <si>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</si>
  <si>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</si>
  <si>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</si>
  <si>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</si>
  <si>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</si>
  <si>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</si>
  <si>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</si>
  <si>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</si>
  <si>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</si>
  <si>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</si>
  <si>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</si>
  <si>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</si>
  <si>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</si>
  <si>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</si>
  <si>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</si>
  <si>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</si>
  <si>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</si>
  <si>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</si>
  <si>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</si>
  <si>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</si>
  <si>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</si>
  <si>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</si>
  <si>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</si>
  <si>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</si>
  <si>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</si>
  <si>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</si>
  <si>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</si>
  <si>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</si>
  <si>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</si>
  <si>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</si>
  <si>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</si>
  <si>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</si>
  <si>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</si>
  <si>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</si>
  <si>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</si>
  <si>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</si>
  <si>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</si>
  <si>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</si>
  <si>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</si>
  <si>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</si>
  <si>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</si>
  <si>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</si>
  <si>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</si>
  <si>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</si>
  <si>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</si>
  <si>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</si>
  <si>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</si>
  <si>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</si>
  <si>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</si>
  <si>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</si>
  <si>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</si>
  <si>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</si>
  <si>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</si>
  <si>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</si>
  <si>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</si>
  <si>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</si>
  <si>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</si>
  <si>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</si>
  <si>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</si>
  <si>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</si>
  <si>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</si>
  <si>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</si>
  <si>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</si>
  <si>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</si>
  <si>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</si>
  <si>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</si>
  <si>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</si>
  <si>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</si>
  <si>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</si>
  <si>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</si>
  <si>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</si>
  <si>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</si>
  <si>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</si>
  <si>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</si>
  <si>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</si>
  <si>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</si>
  <si>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</si>
  <si>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</si>
  <si>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</si>
  <si>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</si>
  <si>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</si>
  <si>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</si>
  <si>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</si>
  <si>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</si>
  <si>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</si>
  <si>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</si>
  <si>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</si>
  <si>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</si>
  <si>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</si>
  <si>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</si>
  <si>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</si>
  <si>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</si>
  <si>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</si>
  <si>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</si>
  <si>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</si>
  <si>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</si>
  <si>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</si>
  <si>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</si>
  <si>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</si>
  <si>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</si>
  <si>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</si>
  <si>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</si>
  <si>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</si>
  <si>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</si>
  <si>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</si>
  <si>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</si>
  <si>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</si>
  <si>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</si>
  <si>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</si>
  <si>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</si>
  <si>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</si>
  <si>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</si>
  <si>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</si>
  <si>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</si>
  <si>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</si>
  <si>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</si>
  <si>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</si>
  <si>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</si>
  <si>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</si>
  <si>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</si>
  <si>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</si>
  <si>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</si>
  <si>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</si>
  <si>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</si>
  <si>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</si>
  <si>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</si>
  <si>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</si>
  <si>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</si>
  <si>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</si>
  <si>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</si>
  <si>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</si>
  <si>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</si>
  <si>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</si>
  <si>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</si>
  <si>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</si>
  <si>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</si>
  <si>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</si>
  <si>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</si>
  <si>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</si>
  <si>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</si>
  <si>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</si>
  <si>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</si>
  <si>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</si>
  <si>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</si>
  <si>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</si>
  <si>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</si>
  <si>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</si>
  <si>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</si>
  <si>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</si>
  <si>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</si>
  <si>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</si>
  <si>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</si>
  <si>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</si>
  <si>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</si>
  <si>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</si>
  <si>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</si>
  <si>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</si>
  <si>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</si>
  <si>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</si>
  <si>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</si>
  <si>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</si>
  <si>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</si>
  <si>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</si>
  <si>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</si>
  <si>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</si>
  <si>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</si>
  <si>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</si>
  <si>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</si>
  <si>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</si>
  <si>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</si>
  <si>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</si>
  <si>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</si>
  <si>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</si>
  <si>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</si>
  <si>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</si>
  <si>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</si>
  <si>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</si>
  <si>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</si>
  <si>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</si>
  <si>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</si>
  <si>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</si>
  <si>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</si>
  <si>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</si>
  <si>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</si>
  <si>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</si>
  <si>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</si>
  <si>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</si>
  <si>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</si>
  <si>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</si>
  <si>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</si>
  <si>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</si>
  <si>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</si>
  <si>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</si>
  <si>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</si>
  <si>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</si>
  <si>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</si>
  <si>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</si>
  <si>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</si>
  <si>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</si>
  <si>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</si>
  <si>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</si>
  <si>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</si>
  <si>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</si>
  <si>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</si>
  <si>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</si>
  <si>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</si>
  <si>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</si>
  <si>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</si>
  <si>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</si>
  <si>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</si>
  <si>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</si>
  <si>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</si>
  <si>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</si>
  <si>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</si>
  <si>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</si>
  <si>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</si>
  <si>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</si>
  <si>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</si>
  <si>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</si>
  <si>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</si>
  <si>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</si>
  <si>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</si>
  <si>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</si>
  <si>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</si>
  <si>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</si>
  <si>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</si>
  <si>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</si>
  <si>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</si>
  <si>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</si>
  <si>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</si>
  <si>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</si>
  <si>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</si>
  <si>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</si>
  <si>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</si>
  <si>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</si>
  <si>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</si>
  <si>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</si>
  <si>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</si>
  <si>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</si>
  <si>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</si>
  <si>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</si>
  <si>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</si>
  <si>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</si>
  <si>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</si>
  <si>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</si>
  <si>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</si>
  <si>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</si>
  <si>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</si>
  <si>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</si>
  <si>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</si>
  <si>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</si>
  <si>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</si>
  <si>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</si>
  <si>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</si>
  <si>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</si>
  <si>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</si>
  <si>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</si>
  <si>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</si>
  <si>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</si>
  <si>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</si>
  <si>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</si>
  <si>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</si>
  <si>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</si>
  <si>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</si>
  <si>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</si>
  <si>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</si>
  <si>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</si>
  <si>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</si>
  <si>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</si>
  <si>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</si>
  <si>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</si>
  <si>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</si>
  <si>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</si>
  <si>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</si>
  <si>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</si>
  <si>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</si>
  <si>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</si>
  <si>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</si>
  <si>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</si>
  <si>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</si>
  <si>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</si>
  <si>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</si>
  <si>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</si>
  <si>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</si>
  <si>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</si>
  <si>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</si>
  <si>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</si>
  <si>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</si>
  <si>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</si>
  <si>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</si>
  <si>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</si>
  <si>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</si>
  <si>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</si>
  <si>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</si>
  <si>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</si>
  <si>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</si>
  <si>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</si>
  <si>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</si>
  <si>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</si>
  <si>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</si>
  <si>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</si>
  <si>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</si>
  <si>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</si>
  <si>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</si>
  <si>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</si>
  <si>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</si>
  <si>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</si>
  <si>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</si>
  <si>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</si>
  <si>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</si>
  <si>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</si>
  <si>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</si>
  <si>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</si>
  <si>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</si>
  <si>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</si>
  <si>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</si>
  <si>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</si>
  <si>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</si>
  <si>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</si>
  <si>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</si>
  <si>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</si>
  <si>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</si>
  <si>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</si>
  <si>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</si>
  <si>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</si>
  <si>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</si>
  <si>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</si>
  <si>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</si>
  <si>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</si>
  <si>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</si>
  <si>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</si>
  <si>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</si>
  <si>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</si>
  <si>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</si>
  <si>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</si>
  <si>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</si>
  <si>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</si>
  <si>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</si>
  <si>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</si>
  <si>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</si>
  <si>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</si>
  <si>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</si>
  <si>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</si>
  <si>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</si>
  <si>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</si>
  <si>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</si>
  <si>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</si>
  <si>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</si>
  <si>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</si>
  <si>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</si>
  <si>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</si>
  <si>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</si>
  <si>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</si>
  <si>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</si>
  <si>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</si>
  <si>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</si>
  <si>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</si>
  <si>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</si>
  <si>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</si>
  <si>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</si>
  <si>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</si>
  <si>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</si>
  <si>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</si>
  <si>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</si>
  <si>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</si>
  <si>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</si>
  <si>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</si>
  <si>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</si>
  <si>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</si>
  <si>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</si>
  <si>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</si>
  <si>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</si>
  <si>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</si>
  <si>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</si>
  <si>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</si>
  <si>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</si>
  <si>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</si>
  <si>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</si>
  <si>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</si>
  <si>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</si>
  <si>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</si>
  <si>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</si>
  <si>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</si>
  <si>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</si>
  <si>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</si>
  <si>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</si>
  <si>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</si>
  <si>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</si>
  <si>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</si>
  <si>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</si>
  <si>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</si>
  <si>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</si>
  <si>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</si>
  <si>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</si>
  <si>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</si>
  <si>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</si>
  <si>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</si>
  <si>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</si>
  <si>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</si>
  <si>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</si>
  <si>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</si>
  <si>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</si>
  <si>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</si>
  <si>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</si>
  <si>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</si>
  <si>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</si>
  <si>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</si>
  <si>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</si>
  <si>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</si>
  <si>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</si>
  <si>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</si>
  <si>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</si>
  <si>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</si>
  <si>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</si>
  <si>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</si>
  <si>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</si>
  <si>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</si>
  <si>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</si>
  <si>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</si>
  <si>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</si>
  <si>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</si>
  <si>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</si>
  <si>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</si>
  <si>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</si>
  <si>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</si>
  <si>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</si>
  <si>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</si>
  <si>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</si>
  <si>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</si>
  <si>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</si>
  <si>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</si>
  <si>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</si>
  <si>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</si>
  <si>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</si>
  <si>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</si>
  <si>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</si>
  <si>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</si>
  <si>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</si>
  <si>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</si>
  <si>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</si>
  <si>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</si>
  <si>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</si>
  <si>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</si>
  <si>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</si>
  <si>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</si>
  <si>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</si>
  <si>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</si>
  <si>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</si>
  <si>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</si>
  <si>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</si>
  <si>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</si>
  <si>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</si>
  <si>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</si>
  <si>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</si>
  <si>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</si>
  <si>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</si>
  <si>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</si>
  <si>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</si>
  <si>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</si>
  <si>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</si>
  <si>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</si>
  <si>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</si>
  <si>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</si>
  <si>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</si>
  <si>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</si>
  <si>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</si>
  <si>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</si>
  <si>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</si>
  <si>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</si>
  <si>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</si>
  <si>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</si>
  <si>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</si>
  <si>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</si>
  <si>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</si>
  <si>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</si>
  <si>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</si>
  <si>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</si>
  <si>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</si>
  <si>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</si>
  <si>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</si>
  <si>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</si>
  <si>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</si>
  <si>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</si>
  <si>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</si>
  <si>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</si>
  <si>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</si>
  <si>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</si>
  <si>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</si>
  <si>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</si>
  <si>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</si>
  <si>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</si>
  <si>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</si>
  <si>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</si>
  <si>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</si>
  <si>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</si>
  <si>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</si>
  <si>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</si>
  <si>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</si>
  <si>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</si>
  <si>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</si>
  <si>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</si>
  <si>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</si>
  <si>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</si>
  <si>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</si>
  <si>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</si>
  <si>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</si>
  <si>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</si>
  <si>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</si>
  <si>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</si>
  <si>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</si>
  <si>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</si>
  <si>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</si>
  <si>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</si>
  <si>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</si>
  <si>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</si>
  <si>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</si>
  <si>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</si>
  <si>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</si>
  <si>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</si>
  <si>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</si>
  <si>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</si>
  <si>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</si>
  <si>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</si>
  <si>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</si>
  <si>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</si>
  <si>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</si>
  <si>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</si>
  <si>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</si>
  <si>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</si>
  <si>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</si>
  <si>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</si>
  <si>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</si>
  <si>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</si>
  <si>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</si>
  <si>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</si>
  <si>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</si>
  <si>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</si>
  <si>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</si>
  <si>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</si>
  <si>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</si>
  <si>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</si>
  <si>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</si>
  <si>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</si>
  <si>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</si>
  <si>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</si>
  <si>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</si>
  <si>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</si>
  <si>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</si>
  <si>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</si>
  <si>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</si>
  <si>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</si>
  <si>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</si>
  <si>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</si>
  <si>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</si>
  <si>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</si>
  <si>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</si>
  <si>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</si>
  <si>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</si>
  <si>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</si>
  <si>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</si>
  <si>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</si>
  <si>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</si>
  <si>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</si>
  <si>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</si>
  <si>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</si>
  <si>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</si>
  <si>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</si>
  <si>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</si>
  <si>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</si>
  <si>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</si>
  <si>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</si>
  <si>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</si>
  <si>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</si>
  <si>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</si>
  <si>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</si>
  <si>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</si>
  <si>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</si>
  <si>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</si>
  <si>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</si>
  <si>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</si>
  <si>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</si>
  <si>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</si>
  <si>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</si>
  <si>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</si>
  <si>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</si>
  <si>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</si>
  <si>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</si>
  <si>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</si>
  <si>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</si>
  <si>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</si>
  <si>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</si>
  <si>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</si>
  <si>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</si>
  <si>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</si>
  <si>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</si>
  <si>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</si>
  <si>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</si>
  <si>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</si>
  <si>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</si>
  <si>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</si>
  <si>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</si>
  <si>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</si>
  <si>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</si>
  <si>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</si>
  <si>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</si>
  <si>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</si>
  <si>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</si>
  <si>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</si>
  <si>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</si>
  <si>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</si>
  <si>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</si>
  <si>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</si>
  <si>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</si>
  <si>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</si>
  <si>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</si>
  <si>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</si>
  <si>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</si>
  <si>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</si>
  <si>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</si>
  <si>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</si>
  <si>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</si>
  <si>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</si>
  <si>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</si>
  <si>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</si>
  <si>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</si>
  <si>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</si>
  <si>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</si>
  <si>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</si>
  <si>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</si>
  <si>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</si>
  <si>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</si>
  <si>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</si>
  <si>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</si>
  <si>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</si>
  <si>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</si>
  <si>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</si>
  <si>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</si>
  <si>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</si>
  <si>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</si>
  <si>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</si>
  <si>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</si>
  <si>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</si>
  <si>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</si>
  <si>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</si>
  <si>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</si>
  <si>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</si>
  <si>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</si>
  <si>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</si>
  <si>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</si>
  <si>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</si>
  <si>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</si>
  <si>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</si>
  <si>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</si>
  <si>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</si>
  <si>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</si>
  <si>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</si>
  <si>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</si>
  <si>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</si>
  <si>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</si>
  <si>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</si>
  <si>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</si>
  <si>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</si>
  <si>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</si>
  <si>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</si>
  <si>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</si>
  <si>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</si>
  <si>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</si>
  <si>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</si>
  <si>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</si>
  <si>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</si>
  <si>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</si>
  <si>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</si>
  <si>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</si>
  <si>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</si>
  <si>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</si>
  <si>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</si>
  <si>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</si>
  <si>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</si>
  <si>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</si>
  <si>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</si>
  <si>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</si>
  <si>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</si>
  <si>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</si>
  <si>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</si>
  <si>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</si>
  <si>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</si>
  <si>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</si>
  <si>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</si>
  <si>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</si>
  <si>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</si>
  <si>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</si>
  <si>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</si>
  <si>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</si>
  <si>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</si>
  <si>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</si>
  <si>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</si>
  <si>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</si>
  <si>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</si>
  <si>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</si>
  <si>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</si>
  <si>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</si>
  <si>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</si>
  <si>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</si>
  <si>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</si>
  <si>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</si>
  <si>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</si>
  <si>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</si>
  <si>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</si>
  <si>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</si>
  <si>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</si>
  <si>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</si>
  <si>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</si>
  <si>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</si>
  <si>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</si>
  <si>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</si>
  <si>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</si>
  <si>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</si>
  <si>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</si>
  <si>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</si>
  <si>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</si>
  <si>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</si>
  <si>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</si>
  <si>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</si>
  <si>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</si>
  <si>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</si>
  <si>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</si>
  <si>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</si>
  <si>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</si>
  <si>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</si>
  <si>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</si>
  <si>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</si>
  <si>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</si>
  <si>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</si>
  <si>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</si>
  <si>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</si>
  <si>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</si>
  <si>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</si>
  <si>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</si>
  <si>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</si>
  <si>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</si>
  <si>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</si>
  <si>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</si>
  <si>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</si>
  <si>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</si>
  <si>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</si>
  <si>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</si>
  <si>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</si>
  <si>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</si>
  <si>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</si>
  <si>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</si>
  <si>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</si>
  <si>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</si>
  <si>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</si>
  <si>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</si>
  <si>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</si>
  <si>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</si>
  <si>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</si>
  <si>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</si>
  <si>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</si>
  <si>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</si>
  <si>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</si>
  <si>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</si>
  <si>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</si>
  <si>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</si>
  <si>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</si>
  <si>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</si>
  <si>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</si>
  <si>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</si>
  <si>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</si>
  <si>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</si>
  <si>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</si>
  <si>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</si>
  <si>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</si>
  <si>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</si>
  <si>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</si>
  <si>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</si>
  <si>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</si>
  <si>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</si>
  <si>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</si>
  <si>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</si>
  <si>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</si>
  <si>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</si>
  <si>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</si>
  <si>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</si>
  <si>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</si>
  <si>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</si>
  <si>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</si>
  <si>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</si>
  <si>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</si>
  <si>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</si>
  <si>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</si>
  <si>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</si>
  <si>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</si>
  <si>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</si>
  <si>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</si>
  <si>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</si>
  <si>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</si>
  <si>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</si>
  <si>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</si>
  <si>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</si>
  <si>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</si>
  <si>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</si>
  <si>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</si>
  <si>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</si>
  <si>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</si>
  <si>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</si>
  <si>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</si>
  <si>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</si>
  <si>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</si>
  <si>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</si>
  <si>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</si>
  <si>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</si>
  <si>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</si>
  <si>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</si>
  <si>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</si>
  <si>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</si>
  <si>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</si>
  <si>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</si>
  <si>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</si>
  <si>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</si>
  <si>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</si>
  <si>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</si>
  <si>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</si>
  <si>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</si>
  <si>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</si>
  <si>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</si>
  <si>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</si>
  <si>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</si>
  <si>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</si>
  <si>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</si>
  <si>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</si>
  <si>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</si>
  <si>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</si>
  <si>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</si>
  <si>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</si>
  <si>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</si>
  <si>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</si>
  <si>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</si>
  <si>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</si>
  <si>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</si>
  <si>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</si>
  <si>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</si>
  <si>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</si>
  <si>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</si>
  <si>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</si>
  <si>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</si>
  <si>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</si>
  <si>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</si>
  <si>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</si>
  <si>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</si>
  <si>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</si>
  <si>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</si>
  <si>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</si>
  <si>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</si>
  <si>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</si>
  <si>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</si>
  <si>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</si>
  <si>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</si>
  <si>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</si>
  <si>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</si>
  <si>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</si>
  <si>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</si>
  <si>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</si>
  <si>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</si>
  <si>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</si>
  <si>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</si>
  <si>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</si>
  <si>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</si>
  <si>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</si>
  <si>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</si>
  <si>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</si>
  <si>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</si>
  <si>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</si>
  <si>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</si>
  <si>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</si>
  <si>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</si>
  <si>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</si>
  <si>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</si>
  <si>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</si>
  <si>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</si>
  <si>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</si>
  <si>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</si>
  <si>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</si>
  <si>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</si>
  <si>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</si>
  <si>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</si>
  <si>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</si>
  <si>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</si>
  <si>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</si>
  <si>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</si>
  <si>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</si>
  <si>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</si>
  <si>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</si>
  <si>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</si>
  <si>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</si>
  <si>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</si>
  <si>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</si>
  <si>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</si>
  <si>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</si>
  <si>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</si>
  <si>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</si>
  <si>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</si>
  <si>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</si>
  <si>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</si>
  <si>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</si>
  <si>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</si>
  <si>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</si>
  <si>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</si>
  <si>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</si>
  <si>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</si>
  <si>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</si>
  <si>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</si>
  <si>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</si>
  <si>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</si>
  <si>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</si>
  <si>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</si>
  <si>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</si>
  <si>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</si>
  <si>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</si>
  <si>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</si>
  <si>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</si>
  <si>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</si>
  <si>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</si>
  <si>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</si>
  <si>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</si>
  <si>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</si>
  <si>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</si>
  <si>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</si>
  <si>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</si>
  <si>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</si>
  <si>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</si>
  <si>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</si>
  <si>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</si>
  <si>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</si>
  <si>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</si>
  <si>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</si>
  <si>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</si>
  <si>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</si>
  <si>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</si>
  <si>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</si>
  <si>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</si>
  <si>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</si>
  <si>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</si>
  <si>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</si>
  <si>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</si>
  <si>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</si>
  <si>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</si>
  <si>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</si>
  <si>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</si>
  <si>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</si>
  <si>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</si>
  <si>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</si>
  <si>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</si>
  <si>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</si>
  <si>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</si>
  <si>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</si>
  <si>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</si>
  <si>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</si>
  <si>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</si>
  <si>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</si>
  <si>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</si>
  <si>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</si>
  <si>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</si>
  <si>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</si>
  <si>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</si>
  <si>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</si>
  <si>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</si>
  <si>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</si>
  <si>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</si>
  <si>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</si>
  <si>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</si>
  <si>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</si>
  <si>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</si>
  <si>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</si>
  <si>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</si>
  <si>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</si>
  <si>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</si>
  <si>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</si>
  <si>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</si>
  <si>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</si>
  <si>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</si>
  <si>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</si>
  <si>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</si>
  <si>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</si>
  <si>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</si>
  <si>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</si>
  <si>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</si>
  <si>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</si>
  <si>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</si>
  <si>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</si>
  <si>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</si>
  <si>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</si>
  <si>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</si>
  <si>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</si>
  <si>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</si>
  <si>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</si>
  <si>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</si>
  <si>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</si>
  <si>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</si>
  <si>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</si>
  <si>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</si>
  <si>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</si>
  <si>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</si>
  <si>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</si>
  <si>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</si>
  <si>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</si>
  <si>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</si>
  <si>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</si>
  <si>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</si>
  <si>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</si>
  <si>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</si>
  <si>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</si>
  <si>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</si>
  <si>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</si>
  <si>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</si>
  <si>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</si>
  <si>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</si>
  <si>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</si>
  <si>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</si>
  <si>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</si>
  <si>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</si>
  <si>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</si>
  <si>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</si>
  <si>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</si>
  <si>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</si>
  <si>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</si>
  <si>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</si>
  <si>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</si>
  <si>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</si>
  <si>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</si>
  <si>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</si>
  <si>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</si>
  <si>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</si>
  <si>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</si>
  <si>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</si>
  <si>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</si>
  <si>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</si>
  <si>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</si>
  <si>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</si>
  <si>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</si>
  <si>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</si>
  <si>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</si>
  <si>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</si>
  <si>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</si>
  <si>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</si>
  <si>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</si>
  <si>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</si>
  <si>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</si>
  <si>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</si>
  <si>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</si>
  <si>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</si>
  <si>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</si>
  <si>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</si>
  <si>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</si>
  <si>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</si>
  <si>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</si>
  <si>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</si>
  <si>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</si>
  <si>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</si>
  <si>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</si>
  <si>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</si>
  <si>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</si>
  <si>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</si>
  <si>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</si>
  <si>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</si>
  <si>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</si>
  <si>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</si>
  <si>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</si>
  <si>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</si>
  <si>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</si>
  <si>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</si>
  <si>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</si>
  <si>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</si>
  <si>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</si>
  <si>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</si>
  <si>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</si>
  <si>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</si>
  <si>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</si>
  <si>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</si>
  <si>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</si>
  <si>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</si>
  <si>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</si>
  <si>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</si>
  <si>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</si>
  <si>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</si>
  <si>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</si>
  <si>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</si>
  <si>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</si>
  <si>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</si>
  <si>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</si>
  <si>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</si>
  <si>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</si>
  <si>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</si>
  <si>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</si>
  <si>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</si>
  <si>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</si>
  <si>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</si>
  <si>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</si>
  <si>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</si>
  <si>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</si>
  <si>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</si>
  <si>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</si>
  <si>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</si>
  <si>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</si>
  <si>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</si>
  <si>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</si>
  <si>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</si>
  <si>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</si>
  <si>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</si>
  <si>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</si>
  <si>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</si>
  <si>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</si>
  <si>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</si>
  <si>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</si>
  <si>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</si>
  <si>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</si>
  <si>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</si>
  <si>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</si>
  <si>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</si>
  <si>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</si>
  <si>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</si>
  <si>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</si>
  <si>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</si>
  <si>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</si>
  <si>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</si>
  <si>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</si>
  <si>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</si>
  <si>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</si>
  <si>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</si>
  <si>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</si>
  <si>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</si>
  <si>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</si>
  <si>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</si>
  <si>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</si>
  <si>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</si>
  <si>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</si>
  <si>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</si>
  <si>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</si>
  <si>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</si>
  <si>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</si>
  <si>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</si>
  <si>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</si>
  <si>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</si>
  <si>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</si>
  <si>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</si>
  <si>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</si>
  <si>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</si>
  <si>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</si>
  <si>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</si>
  <si>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</si>
  <si>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</si>
  <si>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</si>
  <si>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</si>
  <si>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</si>
  <si>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</si>
  <si>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</si>
  <si>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</si>
  <si>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</si>
  <si>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</si>
  <si>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</si>
  <si>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</si>
  <si>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</si>
  <si>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</si>
  <si>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</si>
  <si>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</si>
  <si>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</si>
  <si>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</si>
  <si>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</si>
  <si>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</si>
  <si>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</si>
  <si>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</si>
  <si>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</si>
  <si>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</si>
  <si>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</si>
  <si>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</si>
  <si>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</si>
  <si>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</si>
  <si>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</si>
  <si>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</si>
  <si>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</si>
  <si>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</si>
  <si>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</si>
  <si>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</si>
  <si>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</si>
  <si>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</si>
  <si>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</si>
  <si>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</si>
  <si>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</si>
  <si>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</si>
  <si>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</si>
  <si>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</si>
  <si>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</si>
  <si>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</si>
  <si>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</si>
  <si>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</si>
  <si>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</si>
  <si>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</si>
  <si>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</si>
  <si>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</si>
  <si>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</si>
  <si>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</si>
  <si>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</si>
  <si>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</si>
  <si>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</si>
  <si>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</si>
  <si>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</si>
  <si>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</si>
  <si>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</si>
  <si>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</si>
  <si>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</si>
  <si>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</si>
  <si>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</si>
  <si>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</si>
  <si>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</si>
  <si>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</si>
  <si>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</si>
  <si>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</si>
  <si>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</si>
  <si>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</si>
  <si>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</si>
  <si>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</si>
  <si>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</si>
  <si>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</si>
  <si>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</si>
  <si>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</si>
  <si>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</si>
  <si>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</si>
  <si>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</si>
  <si>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</si>
  <si>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</si>
  <si>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</si>
  <si>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</si>
  <si>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</si>
  <si>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</si>
  <si>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</si>
  <si>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</si>
  <si>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</si>
  <si>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</si>
  <si>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</si>
  <si>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</si>
  <si>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</si>
  <si>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</si>
  <si>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</si>
  <si>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</si>
  <si>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</si>
  <si>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</si>
  <si>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</si>
  <si>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</si>
  <si>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</si>
  <si>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</si>
  <si>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</si>
  <si>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</si>
  <si>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</si>
  <si>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</si>
  <si>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</si>
  <si>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</si>
  <si>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</si>
  <si>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</si>
  <si>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</si>
  <si>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</si>
  <si>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</si>
  <si>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</si>
  <si>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</si>
  <si>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</si>
  <si>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</si>
  <si>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</si>
  <si>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</si>
  <si>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</si>
  <si>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</si>
  <si>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</si>
  <si>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</si>
  <si>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</si>
  <si>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</si>
  <si>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</si>
  <si>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</si>
  <si>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</si>
  <si>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</si>
  <si>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</si>
  <si>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</si>
  <si>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</si>
  <si>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</si>
  <si>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</si>
  <si>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</si>
  <si>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</si>
  <si>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</si>
  <si>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</si>
  <si>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</si>
  <si>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</si>
  <si>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</si>
  <si>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</si>
  <si>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</si>
  <si>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</si>
  <si>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</si>
  <si>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</si>
  <si>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</si>
  <si>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</si>
  <si>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</si>
  <si>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</si>
  <si>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</si>
  <si>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</si>
  <si>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</si>
  <si>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</si>
  <si>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</si>
  <si>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</si>
  <si>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</si>
  <si>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</si>
  <si>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</si>
  <si>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</si>
  <si>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</si>
  <si>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</si>
  <si>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</si>
  <si>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</si>
  <si>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</si>
  <si>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</si>
  <si>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</si>
  <si>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</si>
  <si>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</si>
  <si>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</si>
  <si>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</si>
  <si>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</si>
  <si>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</si>
  <si>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</si>
  <si>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</si>
  <si>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</si>
  <si>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</si>
  <si>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</si>
  <si>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</si>
  <si>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</si>
  <si>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</si>
  <si>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</si>
  <si>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</si>
  <si>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</si>
  <si>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</si>
  <si>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</si>
  <si>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</si>
  <si>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</si>
  <si>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</si>
  <si>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</si>
  <si>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</si>
  <si>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</si>
  <si>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</si>
  <si>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</si>
  <si>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</si>
  <si>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</si>
  <si>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</si>
  <si>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</si>
  <si>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</si>
  <si>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</si>
  <si>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</si>
  <si>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</si>
  <si>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</si>
  <si>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</si>
  <si>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</si>
  <si>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</si>
  <si>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</si>
  <si>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</si>
  <si>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</si>
  <si>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</si>
  <si>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</si>
  <si>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</si>
  <si>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</si>
  <si>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</si>
  <si>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</si>
  <si>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</si>
  <si>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</si>
  <si>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</si>
  <si>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</si>
  <si>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</si>
  <si>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</si>
  <si>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</si>
  <si>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</si>
  <si>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</si>
  <si>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</si>
  <si>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</si>
  <si>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</si>
  <si>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</si>
  <si>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</si>
  <si>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</si>
  <si>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</si>
  <si>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</si>
  <si>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</si>
  <si>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</si>
  <si>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</si>
  <si>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</si>
  <si>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</si>
  <si>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</si>
  <si>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</si>
  <si>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</si>
  <si>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</si>
  <si>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</si>
  <si>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</si>
  <si>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</si>
  <si>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</si>
  <si>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</si>
  <si>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</si>
  <si>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</si>
  <si>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</si>
  <si>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</si>
  <si>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</si>
  <si>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</si>
  <si>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</si>
  <si>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</si>
  <si>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</si>
  <si>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</si>
  <si>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</si>
  <si>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</si>
  <si>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</si>
  <si>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</si>
  <si>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</si>
  <si>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</si>
  <si>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</si>
  <si>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</si>
  <si>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</si>
  <si>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</si>
  <si>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</si>
  <si>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</si>
  <si>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</si>
  <si>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</si>
  <si>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</si>
  <si>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</si>
  <si>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</si>
  <si>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</si>
  <si>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</si>
  <si>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</si>
  <si>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</si>
  <si>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</si>
  <si>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</si>
  <si>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</si>
  <si>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</si>
  <si>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</si>
  <si>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</si>
  <si>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</si>
  <si>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</si>
  <si>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</si>
  <si>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</si>
  <si>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</si>
  <si>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</si>
  <si>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</si>
  <si>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</si>
  <si>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</si>
  <si>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</si>
  <si>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</si>
  <si>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</si>
  <si>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</si>
  <si>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</si>
  <si>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</si>
  <si>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</si>
  <si>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</si>
  <si>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</si>
  <si>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</si>
  <si>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</si>
  <si>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</si>
  <si>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</si>
  <si>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</si>
  <si>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</si>
  <si>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</si>
  <si>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</si>
  <si>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</si>
  <si>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</si>
  <si>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</si>
  <si>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</si>
  <si>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</si>
  <si>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</si>
  <si>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</si>
  <si>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</si>
  <si>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</si>
  <si>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</si>
  <si>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</si>
  <si>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</si>
  <si>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</si>
  <si>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</si>
  <si>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</si>
  <si>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</si>
  <si>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</si>
  <si>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</si>
  <si>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</si>
  <si>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</si>
  <si>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</si>
  <si>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</si>
  <si>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</si>
  <si>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</si>
  <si>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</si>
  <si>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</si>
  <si>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</si>
  <si>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</si>
  <si>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</si>
  <si>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</si>
  <si>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</si>
  <si>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</si>
  <si>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</si>
  <si>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</si>
  <si>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</si>
  <si>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</si>
  <si>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</si>
  <si>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</si>
  <si>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</si>
  <si>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</si>
  <si>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</si>
  <si>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</si>
  <si>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</si>
  <si>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</si>
  <si>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</si>
  <si>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</si>
  <si>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</si>
  <si>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</si>
  <si>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</si>
  <si>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</si>
  <si>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</si>
  <si>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</si>
  <si>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</si>
  <si>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</si>
  <si>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</si>
  <si>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</si>
  <si>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</si>
  <si>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</si>
  <si>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</si>
  <si>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</si>
  <si>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</si>
  <si>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</si>
  <si>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</si>
  <si>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</si>
  <si>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</si>
  <si>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</si>
  <si>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</si>
  <si>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</si>
  <si>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</si>
  <si>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</si>
  <si>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</si>
  <si>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</si>
  <si>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</si>
  <si>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</si>
  <si>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</si>
  <si>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</si>
  <si>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</si>
  <si>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</si>
  <si>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</si>
  <si>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</si>
  <si>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</si>
  <si>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</si>
  <si>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</si>
  <si>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</si>
  <si>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</si>
  <si>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</si>
  <si>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</si>
  <si>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</si>
  <si>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</si>
  <si>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</si>
  <si>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</si>
  <si>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</si>
  <si>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</si>
  <si>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</si>
  <si>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</si>
  <si>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</si>
  <si>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</si>
  <si>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</si>
  <si>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</si>
  <si>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</si>
  <si>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</si>
  <si>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</si>
  <si>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</si>
  <si>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</si>
  <si>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</si>
  <si>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</si>
  <si>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</si>
  <si>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</si>
  <si>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</si>
  <si>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</si>
  <si>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</si>
  <si>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</si>
  <si>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</si>
  <si>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</si>
  <si>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</si>
  <si>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</si>
  <si>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</si>
  <si>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</si>
  <si>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</si>
  <si>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</si>
  <si>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</si>
  <si>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</si>
  <si>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</si>
  <si>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</si>
  <si>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</si>
  <si>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</si>
  <si>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</si>
  <si>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</si>
  <si>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</si>
  <si>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</si>
  <si>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</si>
  <si>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</si>
  <si>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</si>
  <si>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</si>
  <si>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</si>
  <si>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</si>
  <si>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</si>
  <si>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</si>
  <si>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</si>
  <si>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</si>
  <si>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</si>
  <si>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</si>
  <si>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</si>
  <si>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</si>
  <si>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</si>
  <si>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</si>
  <si>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</si>
  <si>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</si>
  <si>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</si>
  <si>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</si>
  <si>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</si>
  <si>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</si>
  <si>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</si>
  <si>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</si>
  <si>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</si>
  <si>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</si>
  <si>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</si>
  <si>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</si>
  <si>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</si>
  <si>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</si>
  <si>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</si>
  <si>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</si>
  <si>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</si>
  <si>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</si>
  <si>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</si>
  <si>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</si>
  <si>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</si>
  <si>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</si>
  <si>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</si>
  <si>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</si>
  <si>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</si>
  <si>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</si>
  <si>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</si>
  <si>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</si>
  <si>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</si>
  <si>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</si>
  <si>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</si>
  <si>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</si>
  <si>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</si>
  <si>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</si>
  <si>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</si>
  <si>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</si>
  <si>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</si>
  <si>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</si>
  <si>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</si>
  <si>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</si>
  <si>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</si>
  <si>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</si>
  <si>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</si>
  <si>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</si>
  <si>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</si>
  <si>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</si>
  <si>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</si>
  <si>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</si>
  <si>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</si>
  <si>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</si>
  <si>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</si>
  <si>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</si>
  <si>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</si>
  <si>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</si>
  <si>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</si>
  <si>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</si>
  <si>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</si>
  <si>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</si>
  <si>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</si>
  <si>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</si>
  <si>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</si>
  <si>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</si>
  <si>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</si>
  <si>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</si>
  <si>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</si>
  <si>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</si>
  <si>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</si>
  <si>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</si>
  <si>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</si>
  <si>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</si>
  <si>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</si>
  <si>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</si>
  <si>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</si>
  <si>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</si>
  <si>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</si>
  <si>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</si>
  <si>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</si>
  <si>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</si>
  <si>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</si>
  <si>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</si>
  <si>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</si>
  <si>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</si>
  <si>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</si>
  <si>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</si>
  <si>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</si>
  <si>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</si>
  <si>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</si>
  <si>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</si>
  <si>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</si>
  <si>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</si>
  <si>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</si>
  <si>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</si>
  <si>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</si>
  <si>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</si>
  <si>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</si>
  <si>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</si>
  <si>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</si>
  <si>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</si>
  <si>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</si>
  <si>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</si>
  <si>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</si>
  <si>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</si>
  <si>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</si>
  <si>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</si>
  <si>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</si>
  <si>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</si>
  <si>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</si>
  <si>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</si>
  <si>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</si>
  <si>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</si>
  <si>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</si>
  <si>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</si>
  <si>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</si>
  <si>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</si>
  <si>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</si>
  <si>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</si>
  <si>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</si>
  <si>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</si>
  <si>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</si>
  <si>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</si>
  <si>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</si>
  <si>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</si>
  <si>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</si>
  <si>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</si>
  <si>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</si>
  <si>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</si>
  <si>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</si>
  <si>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</si>
  <si>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</si>
  <si>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</si>
  <si>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</si>
  <si>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</si>
  <si>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</si>
  <si>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</si>
  <si>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</si>
  <si>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</si>
  <si>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</si>
  <si>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</si>
  <si>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</si>
  <si>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</si>
  <si>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</si>
  <si>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</si>
  <si>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</si>
  <si>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</si>
  <si>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</si>
  <si>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</si>
  <si>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</si>
  <si>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</si>
  <si>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</si>
  <si>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</si>
  <si>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</si>
  <si>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</si>
  <si>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</si>
  <si>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</si>
  <si>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</si>
  <si>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</si>
  <si>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</si>
  <si>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</si>
  <si>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</si>
  <si>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</si>
  <si>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</si>
  <si>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</si>
  <si>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</si>
  <si>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</si>
  <si>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</si>
  <si>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</si>
  <si>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</si>
  <si>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</si>
  <si>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</si>
  <si>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</si>
  <si>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</si>
  <si>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</si>
  <si>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</si>
  <si>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</si>
  <si>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</si>
  <si>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</si>
  <si>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</si>
  <si>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</si>
  <si>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</si>
  <si>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</si>
  <si>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</si>
  <si>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</si>
  <si>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</si>
  <si>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</si>
  <si>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</si>
  <si>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</si>
  <si>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</si>
  <si>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</si>
  <si>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</si>
  <si>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</si>
  <si>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</si>
  <si>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</si>
  <si>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</si>
  <si>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</si>
  <si>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</si>
  <si>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</si>
  <si>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</si>
  <si>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</si>
  <si>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</si>
  <si>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</si>
  <si>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</si>
  <si>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</si>
  <si>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</si>
  <si>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</si>
  <si>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</si>
  <si>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</si>
  <si>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</si>
  <si>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</si>
  <si>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</si>
  <si>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</si>
  <si>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</si>
  <si>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</si>
  <si>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</si>
  <si>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</si>
  <si>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</si>
  <si>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</si>
  <si>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</si>
  <si>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</si>
  <si>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</si>
  <si>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</si>
  <si>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</si>
  <si>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</si>
  <si>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</si>
  <si>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</si>
  <si>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</si>
  <si>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</si>
  <si>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</si>
  <si>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</si>
  <si>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</si>
  <si>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</si>
  <si>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</si>
  <si>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</si>
  <si>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</si>
  <si>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</si>
  <si>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</si>
  <si>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</si>
  <si>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</si>
  <si>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</si>
  <si>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</si>
  <si>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</si>
  <si>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</si>
  <si>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</si>
  <si>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</si>
  <si>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</si>
  <si>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</si>
  <si>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</si>
  <si>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</si>
  <si>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</si>
  <si>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</si>
  <si>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</si>
  <si>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</si>
  <si>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</si>
  <si>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</si>
  <si>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</si>
  <si>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</si>
  <si>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</si>
  <si>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</si>
  <si>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</si>
  <si>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</si>
  <si>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</si>
  <si>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</si>
  <si>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</si>
  <si>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</si>
  <si>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</si>
  <si>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</si>
  <si>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</si>
  <si>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</si>
  <si>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</si>
  <si>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</si>
  <si>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</si>
  <si>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</si>
  <si>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</si>
  <si>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</si>
  <si>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</si>
  <si>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</si>
  <si>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</si>
  <si>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</si>
  <si>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</si>
  <si>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</si>
  <si>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</si>
  <si>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</si>
  <si>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</si>
  <si>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</si>
  <si>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</si>
  <si>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</si>
  <si>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</si>
  <si>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</si>
  <si>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</si>
  <si>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</si>
  <si>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</si>
  <si>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</si>
  <si>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</si>
  <si>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</si>
  <si>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</si>
  <si>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</si>
  <si>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</si>
  <si>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</si>
  <si>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</si>
  <si>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</si>
  <si>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</si>
  <si>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</si>
  <si>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</si>
  <si>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</si>
  <si>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</si>
  <si>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</si>
  <si>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</si>
  <si>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</si>
  <si>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</si>
  <si>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</si>
  <si>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</si>
  <si>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</si>
  <si>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</si>
  <si>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</si>
  <si>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</si>
  <si>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</si>
  <si>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</si>
  <si>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</si>
  <si>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</si>
  <si>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</si>
  <si>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</si>
  <si>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</si>
  <si>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</si>
  <si>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</si>
  <si>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</si>
  <si>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</si>
  <si>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</si>
  <si>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</si>
  <si>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</si>
  <si>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</si>
  <si>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</si>
  <si>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</si>
  <si>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</si>
  <si>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</si>
  <si>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</si>
  <si>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</si>
  <si>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</si>
  <si>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</si>
  <si>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</si>
  <si>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</si>
  <si>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</si>
  <si>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</si>
  <si>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</si>
  <si>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</si>
  <si>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</si>
  <si>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</si>
  <si>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</si>
  <si>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</si>
  <si>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</si>
  <si>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</si>
  <si>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</si>
  <si>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</si>
  <si>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</si>
  <si>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</si>
  <si>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</si>
  <si>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</si>
  <si>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</si>
  <si>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</si>
  <si>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</si>
  <si>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</si>
  <si>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</si>
  <si>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</si>
  <si>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</si>
  <si>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</si>
  <si>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</si>
  <si>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</si>
  <si>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</si>
  <si>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</si>
  <si>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</si>
  <si>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</si>
  <si>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</si>
  <si>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</si>
  <si>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</si>
  <si>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</si>
  <si>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</si>
  <si>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</si>
  <si>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</si>
  <si>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</si>
  <si>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</si>
  <si>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</si>
  <si>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</si>
  <si>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</si>
  <si>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</si>
  <si>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</si>
  <si>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</si>
  <si>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</si>
  <si>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</si>
  <si>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</si>
  <si>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</si>
  <si>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</si>
  <si>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</si>
  <si>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</si>
  <si>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</si>
  <si>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</si>
  <si>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</si>
  <si>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</si>
  <si>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</si>
  <si>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</si>
  <si>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</si>
  <si>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</si>
  <si>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</si>
  <si>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</si>
  <si>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</si>
  <si>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</si>
  <si>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</si>
  <si>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</si>
  <si>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</si>
  <si>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</si>
  <si>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</si>
  <si>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</si>
  <si>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</si>
  <si>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</si>
  <si>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</si>
  <si>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</si>
  <si>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</si>
  <si>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</si>
  <si>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</si>
  <si>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</si>
  <si>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</si>
  <si>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</si>
  <si>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</si>
  <si>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</si>
  <si>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</si>
  <si>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</si>
  <si>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</si>
  <si>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</si>
  <si>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</si>
  <si>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</si>
  <si>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</si>
  <si>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</si>
  <si>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</si>
  <si>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</si>
  <si>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</si>
  <si>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</si>
  <si>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</si>
  <si>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</si>
  <si>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</si>
  <si>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</si>
  <si>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</si>
  <si>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</si>
  <si>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</si>
  <si>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</si>
  <si>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</si>
  <si>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</si>
  <si>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</si>
  <si>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</si>
  <si>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</si>
  <si>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</si>
  <si>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</si>
  <si>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</si>
  <si>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</si>
  <si>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</si>
  <si>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</si>
  <si>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</si>
  <si>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</si>
  <si>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</si>
  <si>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</si>
  <si>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</si>
  <si>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</si>
  <si>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</si>
  <si>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</si>
  <si>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</si>
  <si>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</si>
  <si>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</si>
  <si>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</si>
  <si>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</si>
  <si>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</si>
  <si>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</si>
  <si>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</si>
  <si>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</si>
  <si>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</si>
  <si>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</si>
  <si>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</si>
  <si>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</si>
  <si>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</si>
  <si>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</si>
  <si>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</si>
  <si>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</si>
  <si>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</si>
  <si>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</si>
  <si>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</si>
  <si>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</si>
  <si>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</si>
  <si>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</si>
  <si>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</si>
  <si>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</si>
  <si>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</si>
  <si>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</si>
  <si>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</si>
  <si>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</si>
  <si>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</si>
  <si>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</si>
  <si>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</si>
  <si>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</si>
  <si>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</si>
  <si>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</si>
  <si>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</si>
  <si>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</si>
  <si>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</si>
  <si>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</si>
  <si>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</si>
  <si>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</si>
  <si>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</si>
  <si>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</si>
  <si>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</si>
  <si>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</si>
  <si>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</si>
  <si>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</si>
  <si>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</si>
  <si>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</si>
  <si>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</si>
  <si>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</si>
  <si>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</si>
  <si>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</si>
  <si>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</si>
  <si>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</si>
  <si>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</si>
  <si>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</si>
  <si>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</si>
  <si>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</si>
  <si>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</si>
  <si>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</si>
  <si>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</si>
  <si>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</si>
  <si>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</si>
  <si>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</si>
  <si>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</si>
  <si>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</si>
  <si>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</si>
  <si>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</si>
  <si>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</si>
  <si>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</si>
  <si>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</si>
  <si>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</si>
  <si>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</si>
  <si>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</si>
  <si>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</si>
  <si>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</si>
  <si>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</si>
  <si>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</si>
  <si>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</si>
  <si>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</si>
  <si>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</si>
  <si>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</si>
  <si>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</si>
  <si>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</si>
  <si>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</si>
  <si>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</si>
  <si>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</si>
  <si>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</si>
  <si>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</si>
  <si>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</si>
  <si>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</si>
  <si>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</si>
  <si>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</si>
  <si>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</si>
  <si>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</si>
  <si>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</si>
  <si>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</si>
  <si>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</si>
  <si>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</si>
  <si>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</si>
  <si>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</si>
  <si>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</si>
  <si>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</si>
  <si>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</si>
  <si>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</si>
  <si>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</si>
  <si>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</si>
  <si>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</si>
  <si>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</si>
  <si>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</si>
  <si>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</si>
  <si>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</si>
  <si>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</si>
  <si>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</si>
  <si>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</si>
  <si>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</si>
  <si>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</si>
  <si>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</si>
  <si>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</si>
  <si>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</si>
  <si>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</si>
  <si>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</si>
  <si>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</si>
  <si>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</si>
  <si>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</si>
  <si>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</si>
  <si>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</si>
  <si>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</si>
  <si>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</si>
  <si>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</si>
  <si>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</si>
  <si>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</si>
  <si>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</si>
  <si>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</si>
  <si>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</si>
  <si>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</si>
  <si>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</si>
  <si>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</si>
  <si>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</si>
  <si>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</si>
  <si>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</si>
  <si>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</si>
  <si>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</si>
  <si>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</si>
  <si>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</si>
  <si>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</si>
  <si>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</si>
  <si>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</si>
  <si>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</si>
  <si>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</si>
  <si>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</si>
  <si>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</si>
  <si>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</si>
  <si>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</si>
  <si>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</si>
  <si>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</si>
  <si>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</si>
  <si>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</si>
  <si>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</si>
  <si>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</si>
  <si>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</si>
  <si>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</si>
  <si>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</si>
  <si>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</si>
  <si>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</si>
  <si>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</si>
  <si>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</si>
  <si>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</si>
  <si>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</si>
  <si>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</si>
  <si>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</si>
  <si>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</si>
  <si>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</si>
  <si>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</si>
  <si>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</si>
  <si>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</si>
  <si>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</si>
  <si>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</si>
  <si>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</si>
  <si>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</si>
  <si>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</si>
  <si>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</si>
  <si>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</si>
  <si>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</si>
  <si>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</si>
  <si>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</si>
  <si>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</si>
  <si>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</si>
  <si>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</si>
  <si>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</si>
  <si>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</si>
  <si>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</si>
  <si>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</si>
  <si>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</si>
  <si>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</si>
  <si>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</si>
  <si>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</si>
  <si>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</si>
  <si>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</si>
  <si>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</si>
  <si>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</si>
  <si>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</si>
  <si>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</si>
  <si>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</si>
  <si>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</si>
  <si>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</si>
  <si>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</si>
  <si>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</si>
  <si>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</si>
  <si>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</si>
  <si>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</si>
  <si>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</si>
  <si>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</si>
  <si>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</si>
  <si>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</si>
  <si>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</si>
  <si>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</si>
  <si>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</si>
  <si>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</si>
  <si>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</si>
  <si>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</si>
  <si>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</si>
  <si>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</si>
  <si>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</si>
  <si>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</si>
  <si>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</si>
  <si>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</si>
  <si>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</si>
  <si>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</si>
  <si>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</si>
  <si>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</si>
  <si>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</si>
  <si>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</si>
  <si>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</si>
  <si>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</si>
  <si>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</si>
  <si>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</si>
  <si>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</si>
  <si>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</si>
  <si>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</si>
  <si>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</si>
  <si>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</si>
  <si>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</si>
  <si>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</si>
  <si>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</si>
  <si>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</si>
  <si>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</si>
  <si>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</si>
  <si>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</si>
  <si>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</si>
  <si>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</si>
  <si>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</si>
  <si>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</si>
  <si>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</si>
  <si>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</si>
  <si>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</si>
  <si>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</si>
  <si>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</si>
  <si>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</si>
  <si>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</si>
  <si>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</si>
  <si>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</si>
  <si>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</si>
  <si>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</si>
  <si>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</si>
  <si>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</si>
  <si>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</si>
  <si>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</si>
  <si>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</si>
  <si>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</si>
  <si>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</si>
  <si>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</si>
  <si>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</si>
  <si>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</si>
  <si>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</si>
  <si>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</si>
  <si>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</si>
  <si>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</si>
  <si>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</si>
  <si>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</si>
  <si>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</si>
  <si>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</si>
  <si>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</si>
  <si>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</si>
  <si>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</si>
  <si>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</si>
  <si>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</si>
  <si>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</si>
  <si>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</si>
  <si>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</si>
  <si>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</si>
  <si>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</si>
  <si>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</si>
  <si>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</si>
  <si>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</si>
  <si>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</si>
  <si>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</si>
  <si>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</si>
  <si>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</si>
  <si>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</si>
  <si>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</si>
  <si>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</si>
  <si>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</si>
  <si>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</si>
  <si>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</si>
  <si>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</si>
  <si>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</si>
  <si>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</si>
  <si>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</si>
  <si>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</si>
  <si>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</si>
  <si>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</si>
  <si>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</si>
  <si>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</si>
  <si>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</si>
  <si>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</si>
  <si>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</si>
  <si>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</si>
  <si>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</si>
  <si>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</si>
  <si>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</si>
  <si>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</si>
  <si>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</si>
  <si>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</si>
  <si>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</si>
  <si>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</si>
  <si>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</si>
  <si>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</si>
  <si>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</si>
  <si>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</si>
  <si>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</si>
  <si>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</si>
  <si>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</si>
  <si>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</si>
  <si>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</si>
  <si>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</si>
  <si>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</si>
  <si>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</si>
  <si>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</si>
  <si>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</si>
  <si>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</si>
  <si>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</si>
  <si>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</si>
  <si>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</si>
  <si>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</si>
  <si>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</si>
  <si>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</si>
  <si>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</si>
  <si>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</si>
  <si>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</si>
  <si>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</si>
  <si>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</si>
  <si>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</si>
  <si>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</si>
  <si>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</si>
  <si>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</si>
  <si>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</si>
  <si>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</si>
  <si>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</si>
  <si>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</si>
  <si>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</si>
  <si>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</si>
  <si>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</si>
  <si>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</si>
  <si>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</si>
  <si>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</si>
  <si>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</si>
  <si>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</si>
  <si>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</si>
  <si>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</si>
  <si>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</si>
  <si>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</si>
  <si>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</si>
  <si>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</si>
  <si>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</si>
  <si>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</si>
  <si>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</si>
  <si>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</si>
  <si>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</si>
  <si>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</si>
  <si>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</si>
  <si>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</si>
  <si>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</si>
  <si>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</si>
  <si>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</si>
  <si>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</si>
  <si>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</si>
  <si>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</si>
  <si>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</si>
  <si>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</si>
  <si>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</si>
  <si>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</si>
  <si>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</si>
  <si>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</si>
  <si>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</si>
  <si>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</si>
  <si>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</si>
  <si>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</si>
  <si>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</si>
  <si>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</si>
  <si>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</si>
  <si>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</si>
  <si>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</si>
  <si>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</si>
  <si>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</si>
  <si>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</si>
  <si>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</si>
  <si>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</si>
  <si>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</si>
  <si>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</si>
  <si>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</si>
  <si>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</si>
  <si>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</si>
  <si>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</si>
  <si>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</si>
  <si>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</si>
  <si>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</si>
  <si>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</si>
  <si>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</si>
  <si>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</si>
  <si>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</si>
  <si>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</si>
  <si>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</si>
  <si>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</si>
  <si>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</si>
  <si>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</si>
  <si>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</si>
  <si>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</si>
  <si>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</si>
  <si>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</si>
  <si>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</si>
  <si>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</si>
  <si>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</si>
  <si>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</si>
  <si>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</si>
  <si>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</si>
  <si>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</si>
  <si>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</si>
  <si>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</si>
  <si>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</si>
  <si>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</si>
  <si>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</si>
  <si>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</si>
  <si>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</si>
  <si>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</si>
  <si>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</si>
  <si>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</si>
  <si>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</si>
  <si>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</si>
  <si>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</si>
  <si>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</si>
  <si>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</si>
  <si>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</si>
  <si>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</si>
  <si>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</si>
  <si>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</si>
  <si>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</si>
  <si>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</si>
  <si>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</si>
  <si>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</si>
  <si>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</si>
  <si>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</si>
  <si>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</si>
  <si>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</si>
  <si>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</si>
  <si>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</si>
  <si>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</si>
  <si>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</si>
  <si>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</si>
  <si>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</si>
  <si>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</si>
  <si>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</si>
  <si>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</si>
  <si>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</si>
  <si>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</si>
  <si>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</si>
  <si>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</si>
  <si>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</si>
  <si>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</si>
  <si>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</si>
  <si>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</si>
  <si>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</si>
  <si>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</si>
  <si>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</si>
  <si>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</si>
  <si>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</si>
  <si>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</si>
  <si>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</si>
  <si>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</si>
  <si>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</si>
  <si>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</si>
  <si>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</si>
  <si>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</si>
  <si>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</si>
  <si>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</si>
  <si>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</si>
  <si>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</si>
  <si>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</si>
  <si>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</si>
  <si>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</si>
  <si>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</si>
  <si>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</si>
  <si>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</si>
  <si>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</si>
  <si>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</si>
  <si>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</si>
  <si>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</si>
  <si>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</si>
  <si>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</si>
  <si>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</si>
  <si>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</si>
  <si>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</si>
  <si>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</si>
  <si>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</si>
  <si>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</si>
  <si>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</si>
  <si>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</si>
  <si>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</si>
  <si>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</si>
  <si>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</si>
  <si>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</si>
  <si>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</si>
  <si>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</si>
  <si>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</si>
  <si>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</si>
  <si>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</si>
  <si>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</si>
  <si>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</si>
  <si>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</si>
  <si>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</si>
  <si>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</si>
  <si>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</si>
  <si>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</si>
  <si>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</si>
  <si>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</si>
  <si>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</si>
  <si>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</si>
  <si>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</si>
  <si>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</si>
  <si>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</si>
  <si>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</si>
  <si>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</si>
  <si>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</si>
  <si>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</si>
  <si>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</si>
  <si>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</si>
  <si>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</si>
  <si>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</si>
  <si>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</si>
  <si>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</si>
  <si>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</si>
  <si>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</si>
  <si>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</si>
  <si>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</si>
  <si>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</si>
  <si>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</si>
  <si>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</si>
  <si>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</si>
  <si>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</si>
  <si>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</si>
  <si>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</si>
  <si>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</si>
  <si>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</si>
  <si>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</si>
  <si>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</si>
  <si>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</si>
  <si>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</si>
  <si>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</si>
  <si>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</si>
  <si>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</si>
  <si>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</si>
  <si>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</si>
  <si>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</si>
  <si>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</si>
  <si>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</si>
  <si>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</si>
  <si>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</si>
  <si>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</si>
  <si>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</si>
  <si>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</si>
  <si>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</si>
  <si>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</si>
  <si>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</si>
  <si>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</si>
  <si>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</si>
  <si>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</si>
  <si>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</si>
  <si>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</si>
  <si>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</si>
  <si>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</si>
  <si>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</si>
  <si>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</si>
  <si>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</si>
  <si>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</si>
  <si>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</si>
  <si>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</si>
  <si>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</si>
  <si>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</si>
  <si>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</si>
  <si>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</si>
  <si>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</si>
  <si>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</si>
  <si>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</si>
  <si>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</si>
  <si>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</si>
  <si>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</si>
  <si>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</si>
  <si>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</si>
  <si>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</si>
  <si>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</si>
  <si>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</si>
  <si>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</si>
  <si>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</si>
  <si>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</si>
  <si>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</si>
  <si>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</si>
  <si>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</si>
  <si>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</si>
  <si>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</si>
  <si>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</si>
  <si>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</si>
  <si>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</si>
  <si>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</si>
  <si>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</si>
  <si>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</si>
  <si>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</si>
  <si>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</si>
  <si>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</si>
  <si>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</si>
  <si>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</si>
  <si>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</si>
  <si>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</si>
  <si>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</si>
  <si>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</si>
  <si>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</si>
  <si>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</si>
  <si>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</si>
  <si>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</si>
  <si>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</si>
  <si>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</si>
  <si>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</si>
  <si>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</si>
  <si>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</si>
  <si>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</si>
  <si>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</si>
  <si>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</si>
  <si>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</si>
  <si>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</si>
  <si>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</si>
  <si>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</si>
  <si>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</si>
  <si>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</si>
  <si>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</si>
  <si>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</si>
  <si>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</si>
  <si>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</si>
  <si>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</si>
  <si>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</si>
  <si>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</si>
  <si>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</si>
  <si>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</si>
  <si>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</si>
  <si>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</si>
  <si>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</si>
  <si>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</si>
  <si>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</si>
  <si>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</si>
  <si>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</si>
  <si>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</si>
  <si>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</si>
  <si>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</si>
  <si>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</si>
  <si>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</si>
  <si>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</si>
  <si>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</si>
  <si>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</si>
  <si>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</si>
  <si>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</si>
  <si>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</si>
  <si>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</si>
  <si>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</si>
  <si>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</si>
  <si>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</si>
  <si>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</si>
  <si>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</si>
  <si>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</si>
  <si>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</si>
  <si>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</si>
  <si>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</si>
  <si>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</si>
  <si>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</si>
  <si>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</si>
  <si>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</si>
  <si>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</si>
  <si>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</si>
  <si>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</si>
  <si>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</si>
  <si>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</si>
  <si>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</si>
  <si>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</si>
  <si>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</si>
  <si>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</si>
  <si>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</si>
  <si>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</si>
  <si>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</si>
  <si>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</si>
  <si>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</si>
  <si>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</si>
  <si>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</si>
  <si>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</si>
  <si>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</si>
  <si>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</si>
  <si>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</si>
  <si>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</si>
  <si>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</si>
  <si>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</si>
  <si>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</si>
  <si>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</si>
  <si>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</si>
  <si>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</si>
  <si>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</si>
  <si>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</si>
  <si>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</si>
  <si>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</si>
  <si>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</si>
  <si>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</si>
  <si>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</si>
  <si>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</si>
  <si>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</si>
  <si>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</si>
  <si>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</si>
  <si>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</si>
  <si>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</si>
  <si>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</si>
  <si>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</si>
  <si>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</si>
  <si>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</si>
  <si>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</si>
  <si>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</si>
  <si>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</si>
  <si>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</si>
  <si>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</si>
  <si>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</si>
  <si>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</si>
  <si>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</si>
  <si>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</si>
  <si>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</si>
  <si>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</si>
  <si>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</si>
  <si>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</si>
  <si>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</si>
  <si>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</si>
  <si>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</si>
  <si>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</si>
  <si>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</si>
  <si>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</si>
  <si>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</si>
  <si>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</si>
  <si>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</si>
  <si>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</si>
  <si>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</si>
  <si>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</si>
  <si>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</si>
  <si>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</si>
  <si>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</si>
  <si>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</si>
  <si>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</si>
  <si>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</si>
  <si>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</si>
  <si>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</si>
  <si>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</si>
  <si>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</si>
  <si>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</si>
  <si>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</si>
  <si>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</si>
  <si>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</si>
  <si>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</si>
  <si>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</si>
  <si>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</si>
  <si>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</si>
  <si>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</si>
  <si>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</si>
  <si>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</si>
  <si>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</si>
  <si>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</si>
  <si>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</si>
  <si>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</si>
  <si>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</si>
  <si>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</si>
  <si>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</si>
  <si>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</si>
  <si>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</si>
  <si>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</si>
  <si>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</si>
  <si>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</si>
  <si>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</si>
  <si>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</si>
  <si>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</si>
  <si>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</si>
  <si>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</si>
  <si>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</si>
  <si>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</si>
  <si>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</si>
  <si>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</si>
  <si>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</si>
  <si>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</si>
  <si>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</si>
  <si>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</si>
  <si>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</si>
  <si>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</si>
  <si>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</si>
  <si>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</si>
  <si>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</si>
  <si>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</si>
  <si>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</si>
  <si>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</si>
  <si>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</si>
  <si>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</si>
  <si>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</si>
  <si>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</si>
  <si>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</si>
  <si>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</si>
  <si>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</si>
  <si>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</si>
  <si>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</si>
  <si>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</si>
  <si>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</si>
  <si>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</si>
  <si>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</si>
  <si>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</si>
  <si>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</si>
  <si>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</si>
  <si>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</si>
  <si>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</si>
  <si>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</si>
  <si>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</si>
  <si>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</si>
  <si>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</si>
  <si>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</si>
  <si>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</si>
  <si>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</si>
  <si>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</si>
  <si>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</si>
  <si>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</si>
  <si>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</si>
  <si>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</si>
  <si>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</si>
  <si>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</si>
  <si>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</si>
  <si>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</si>
  <si>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</si>
  <si>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</si>
  <si>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</si>
  <si>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</si>
  <si>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</si>
  <si>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</si>
  <si>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</si>
  <si>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</si>
  <si>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</si>
  <si>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</si>
  <si>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</si>
  <si>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</si>
  <si>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</si>
  <si>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</si>
  <si>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</si>
  <si>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</si>
  <si>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</si>
  <si>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</si>
  <si>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</si>
  <si>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</si>
  <si>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</si>
  <si>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</si>
  <si>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</si>
  <si>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</si>
  <si>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</si>
  <si>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</si>
  <si>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</si>
  <si>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</si>
  <si>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</si>
  <si>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</si>
  <si>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</si>
  <si>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</si>
  <si>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</si>
  <si>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</si>
  <si>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</si>
  <si>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</si>
  <si>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</si>
  <si>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</si>
  <si>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</si>
  <si>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</si>
  <si>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</si>
  <si>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</si>
  <si>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</si>
  <si>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</si>
  <si>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</si>
  <si>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</si>
  <si>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</si>
  <si>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</si>
  <si>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</si>
  <si>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</si>
  <si>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</si>
  <si>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</si>
  <si>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</si>
  <si>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</si>
  <si>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</si>
  <si>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</si>
  <si>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</si>
  <si>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</si>
  <si>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</si>
  <si>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</si>
  <si>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</si>
  <si>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</si>
  <si>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</si>
  <si>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</si>
  <si>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</si>
  <si>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</si>
  <si>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</si>
  <si>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</si>
  <si>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</si>
  <si>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</si>
  <si>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</si>
  <si>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</si>
  <si>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</si>
  <si>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</si>
  <si>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</si>
  <si>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</si>
  <si>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</si>
  <si>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</si>
  <si>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</si>
  <si>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</si>
  <si>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</si>
  <si>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</si>
  <si>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</si>
  <si>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</si>
  <si>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</si>
  <si>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</si>
  <si>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</si>
  <si>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</si>
  <si>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</si>
  <si>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</si>
  <si>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</si>
  <si>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</si>
  <si>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</si>
  <si>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</si>
  <si>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</si>
  <si>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</si>
  <si>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</si>
  <si>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</si>
  <si>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</si>
  <si>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</si>
  <si>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</si>
  <si>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</si>
  <si>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</si>
  <si>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</si>
  <si>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</si>
  <si>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</si>
  <si>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</si>
  <si>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</si>
  <si>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</si>
  <si>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</si>
  <si>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</si>
  <si>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</si>
  <si>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</si>
  <si>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</si>
  <si>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</si>
  <si>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</si>
  <si>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</si>
  <si>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</si>
  <si>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</si>
  <si>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</si>
  <si>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</si>
  <si>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</si>
  <si>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</si>
  <si>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</si>
  <si>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</si>
  <si>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</si>
  <si>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</si>
  <si>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</si>
  <si>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</si>
  <si>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</si>
  <si>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</si>
  <si>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</si>
  <si>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</si>
  <si>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</si>
  <si>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</si>
  <si>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</si>
  <si>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</si>
  <si>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</si>
  <si>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</si>
  <si>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</si>
  <si>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</si>
  <si>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</si>
  <si>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</si>
  <si>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</si>
  <si>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</si>
  <si>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</si>
  <si>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</si>
  <si>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</si>
  <si>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</si>
  <si>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</si>
  <si>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</si>
  <si>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</si>
  <si>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</si>
  <si>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</si>
  <si>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</si>
  <si>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</si>
  <si>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</si>
  <si>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</si>
  <si>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</si>
  <si>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</si>
  <si>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</si>
  <si>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</si>
  <si>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</si>
  <si>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</si>
  <si>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</si>
  <si>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</si>
  <si>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</si>
  <si>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</si>
  <si>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</si>
  <si>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</si>
  <si>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</si>
  <si>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</si>
  <si>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</si>
  <si>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</si>
  <si>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</si>
  <si>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</si>
  <si>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</si>
  <si>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</si>
  <si>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</si>
  <si>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</si>
  <si>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</si>
  <si>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</si>
  <si>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</si>
  <si>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</si>
  <si>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</si>
  <si>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</si>
  <si>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</si>
  <si>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</si>
  <si>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</si>
  <si>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</si>
  <si>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</si>
  <si>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</si>
  <si>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</si>
  <si>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</si>
  <si>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</si>
  <si>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</si>
  <si>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</si>
  <si>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</si>
  <si>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</si>
  <si>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</si>
  <si>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</si>
  <si>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</si>
  <si>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</si>
  <si>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</si>
  <si>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</si>
  <si>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</si>
  <si>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</si>
  <si>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</si>
  <si>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</si>
  <si>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</si>
  <si>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</si>
  <si>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</si>
  <si>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</si>
  <si>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</si>
  <si>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</si>
  <si>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</si>
  <si>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</si>
  <si>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</si>
  <si>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</si>
  <si>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</si>
  <si>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</si>
  <si>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</si>
  <si>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</si>
  <si>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</si>
  <si>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</si>
  <si>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</si>
  <si>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</si>
  <si>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</si>
  <si>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</si>
  <si>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</si>
  <si>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</si>
  <si>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</si>
  <si>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</si>
  <si>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</si>
  <si>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</si>
  <si>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</si>
  <si>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</si>
  <si>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</si>
  <si>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</si>
  <si>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</si>
  <si>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</si>
  <si>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</si>
  <si>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</si>
  <si>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</si>
  <si>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</si>
  <si>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</si>
  <si>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</si>
  <si>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</si>
  <si>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</si>
  <si>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</si>
  <si>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</si>
  <si>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</si>
  <si>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</si>
  <si>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</si>
  <si>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</si>
  <si>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</si>
  <si>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</si>
  <si>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</si>
  <si>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</si>
  <si>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</si>
  <si>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</si>
  <si>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</si>
  <si>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</si>
  <si>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</si>
  <si>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</si>
  <si>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</si>
  <si>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</si>
  <si>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</si>
  <si>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</si>
  <si>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</si>
  <si>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</si>
  <si>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</si>
  <si>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</si>
  <si>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</si>
  <si>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</si>
  <si>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</si>
  <si>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</si>
  <si>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</si>
  <si>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</si>
  <si>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</si>
  <si>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</si>
  <si>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</si>
  <si>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</si>
  <si>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</si>
  <si>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</si>
  <si>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</si>
  <si>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</si>
  <si>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</si>
  <si>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</si>
  <si>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</si>
  <si>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</si>
  <si>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</si>
  <si>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</si>
  <si>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</si>
  <si>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</si>
  <si>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</si>
  <si>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</si>
  <si>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</si>
  <si>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</si>
  <si>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</si>
  <si>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</si>
  <si>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</si>
  <si>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</si>
  <si>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</si>
  <si>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</si>
  <si>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</si>
  <si>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</si>
  <si>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</si>
  <si>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</si>
  <si>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</si>
  <si>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</si>
  <si>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</si>
  <si>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</si>
  <si>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</si>
  <si>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</si>
  <si>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</si>
  <si>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</si>
  <si>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</si>
  <si>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</si>
  <si>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</si>
  <si>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</si>
  <si>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</si>
  <si>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</si>
  <si>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</si>
  <si>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</si>
  <si>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</si>
  <si>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</si>
  <si>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</si>
  <si>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</si>
  <si>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</si>
  <si>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</si>
  <si>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</si>
  <si>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</si>
  <si>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</si>
  <si>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</si>
  <si>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</si>
  <si>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</si>
  <si>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</si>
  <si>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</si>
  <si>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</si>
  <si>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</si>
  <si>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</si>
  <si>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</si>
  <si>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</si>
  <si>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</si>
  <si>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</si>
  <si>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</si>
  <si>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</si>
  <si>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</si>
  <si>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</si>
  <si>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</si>
  <si>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</si>
  <si>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</si>
  <si>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</si>
  <si>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</si>
  <si>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</si>
  <si>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</si>
  <si>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</si>
  <si>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</si>
  <si>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</si>
  <si>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</si>
  <si>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</si>
  <si>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</si>
  <si>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</si>
  <si>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</si>
  <si>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</si>
  <si>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</si>
  <si>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</si>
  <si>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</si>
  <si>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</si>
  <si>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</si>
  <si>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</si>
  <si>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</si>
  <si>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</si>
  <si>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</si>
  <si>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</si>
  <si>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</si>
  <si>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</si>
  <si>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</si>
  <si>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</si>
  <si>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</si>
  <si>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</si>
  <si>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</si>
  <si>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</si>
  <si>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</si>
  <si>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</si>
  <si>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</si>
  <si>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</si>
  <si>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</si>
  <si>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</si>
  <si>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</si>
  <si>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</si>
  <si>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</si>
  <si>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</si>
  <si>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</si>
  <si>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</si>
  <si>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</si>
  <si>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</si>
  <si>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</si>
  <si>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</si>
  <si>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</si>
  <si>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</si>
  <si>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</si>
  <si>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</si>
  <si>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</si>
  <si>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</si>
  <si>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</si>
  <si>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</si>
  <si>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</si>
  <si>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</si>
  <si>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</si>
  <si>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</si>
  <si>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</si>
  <si>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</si>
  <si>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</si>
  <si>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</si>
  <si>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</si>
  <si>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</si>
  <si>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</si>
  <si>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</si>
  <si>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</si>
  <si>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</si>
  <si>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</si>
  <si>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</si>
  <si>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</si>
  <si>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</si>
  <si>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</si>
  <si>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</si>
  <si>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</si>
  <si>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</si>
  <si>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</si>
  <si>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</si>
  <si>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</si>
  <si>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</si>
  <si>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</si>
  <si>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</si>
  <si>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</si>
  <si>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</si>
  <si>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</si>
  <si>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</si>
  <si>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</si>
  <si>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</si>
  <si>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</si>
  <si>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</si>
  <si>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</si>
  <si>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</si>
  <si>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</si>
  <si>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</si>
  <si>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</si>
  <si>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</si>
  <si>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</si>
  <si>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</si>
  <si>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</si>
  <si>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</si>
  <si>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</si>
  <si>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</si>
  <si>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</si>
  <si>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</si>
  <si>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</si>
  <si>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</si>
  <si>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</si>
  <si>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</si>
  <si>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</si>
  <si>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</si>
  <si>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</si>
  <si>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</si>
  <si>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</si>
  <si>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</si>
  <si>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</si>
  <si>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</si>
  <si>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</si>
  <si>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</si>
  <si>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</si>
  <si>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</si>
  <si>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</si>
  <si>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</si>
  <si>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</si>
  <si>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</si>
  <si>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</si>
  <si>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</si>
  <si>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</si>
  <si>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</si>
  <si>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</si>
  <si>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</si>
  <si>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</si>
  <si>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</si>
  <si>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</si>
  <si>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</si>
  <si>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</si>
  <si>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</si>
  <si>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</si>
  <si>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</si>
  <si>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</si>
  <si>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</si>
  <si>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</si>
  <si>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</si>
  <si>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</si>
  <si>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</si>
  <si>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</si>
  <si>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</si>
  <si>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</si>
  <si>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</si>
  <si>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</si>
  <si>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</si>
  <si>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</si>
  <si>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</si>
  <si>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</si>
  <si>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</si>
  <si>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</si>
  <si>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</si>
  <si>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</si>
  <si>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</si>
  <si>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</si>
  <si>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</si>
  <si>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</si>
  <si>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</si>
  <si>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</si>
  <si>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</si>
  <si>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</si>
  <si>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</si>
  <si>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</si>
  <si>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</si>
  <si>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</si>
  <si>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</si>
  <si>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</si>
  <si>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</si>
  <si>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</si>
  <si>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</si>
  <si>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</si>
  <si>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</si>
  <si>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</si>
  <si>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</si>
  <si>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</si>
  <si>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</si>
  <si>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</si>
  <si>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</si>
  <si>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</si>
  <si>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</si>
  <si>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</si>
  <si>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</si>
  <si>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</si>
  <si>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</si>
  <si>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</si>
  <si>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</si>
  <si>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</si>
  <si>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</si>
  <si>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</si>
  <si>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</si>
  <si>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</si>
  <si>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</si>
  <si>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</si>
  <si>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</si>
  <si>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</si>
  <si>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</si>
  <si>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</si>
  <si>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</si>
  <si>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</si>
  <si>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</si>
  <si>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</si>
  <si>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</si>
  <si>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</si>
  <si>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</si>
  <si>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</si>
  <si>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</si>
  <si>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</si>
  <si>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</si>
  <si>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</si>
  <si>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</si>
  <si>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</si>
  <si>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</si>
  <si>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</si>
  <si>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</si>
  <si>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</si>
  <si>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</si>
  <si>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</si>
  <si>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</si>
  <si>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</si>
  <si>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</si>
  <si>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</si>
  <si>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</si>
  <si>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</si>
  <si>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</si>
  <si>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</si>
  <si>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</si>
  <si>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</si>
  <si>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</si>
  <si>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</si>
  <si>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</si>
  <si>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</si>
  <si>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</si>
  <si>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</si>
  <si>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</si>
  <si>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</si>
  <si>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</si>
  <si>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</si>
  <si>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</si>
  <si>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</si>
  <si>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</si>
  <si>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</si>
  <si>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</si>
  <si>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</si>
  <si>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</si>
  <si>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</si>
  <si>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</si>
  <si>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</si>
  <si>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</si>
  <si>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</si>
  <si>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</si>
  <si>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</si>
  <si>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</si>
  <si>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</si>
  <si>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</si>
  <si>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</si>
  <si>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</si>
  <si>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</si>
  <si>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</si>
  <si>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</si>
  <si>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</si>
  <si>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</si>
  <si>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</si>
  <si>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</si>
  <si>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</si>
  <si>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</si>
  <si>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</si>
  <si>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</si>
  <si>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</si>
  <si>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</si>
  <si>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</si>
  <si>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</si>
  <si>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</si>
  <si>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</si>
  <si>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</si>
  <si>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</si>
  <si>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</si>
  <si>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</si>
  <si>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</si>
  <si>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</si>
  <si>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</si>
  <si>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</si>
  <si>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</si>
  <si>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</si>
  <si>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</si>
  <si>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</si>
  <si>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</si>
  <si>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</si>
  <si>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</si>
  <si>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</si>
  <si>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</si>
  <si>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</si>
  <si>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</si>
  <si>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</si>
  <si>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</si>
  <si>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</si>
  <si>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</si>
  <si>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</si>
  <si>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</si>
  <si>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</si>
  <si>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</si>
  <si>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</si>
  <si>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</si>
  <si>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</si>
  <si>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</si>
  <si>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</si>
  <si>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</si>
  <si>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</si>
  <si>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</si>
  <si>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</si>
  <si>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</si>
  <si>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</si>
  <si>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</si>
  <si>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</si>
  <si>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</si>
  <si>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</si>
  <si>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</si>
  <si>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</si>
  <si>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</si>
  <si>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</si>
  <si>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</si>
  <si>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</si>
  <si>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</si>
  <si>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</si>
  <si>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</si>
  <si>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</si>
  <si>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</si>
  <si>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</si>
  <si>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</si>
  <si>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</si>
  <si>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</si>
  <si>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</si>
  <si>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</si>
  <si>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</si>
  <si>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</si>
  <si>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</si>
  <si>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</si>
  <si>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</si>
  <si>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</si>
  <si>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</si>
  <si>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</si>
  <si>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</si>
  <si>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</si>
  <si>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</si>
  <si>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</si>
  <si>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</si>
  <si>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</si>
  <si>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</si>
  <si>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</si>
  <si>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</si>
  <si>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</si>
  <si>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</si>
  <si>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</si>
  <si>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</si>
  <si>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</si>
  <si>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</si>
  <si>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</si>
  <si>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</si>
  <si>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</si>
  <si>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</si>
  <si>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</si>
  <si>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</si>
  <si>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</si>
  <si>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</si>
  <si>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</si>
  <si>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</si>
  <si>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</si>
  <si>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</si>
  <si>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</si>
  <si>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</si>
  <si>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</si>
  <si>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</si>
  <si>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</si>
  <si>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</si>
  <si>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</si>
  <si>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</si>
  <si>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</si>
  <si>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</si>
  <si>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</si>
  <si>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</si>
  <si>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</si>
  <si>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</si>
  <si>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</si>
  <si>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</si>
  <si>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</si>
  <si>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</si>
  <si>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</si>
  <si>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</si>
  <si>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</si>
  <si>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</si>
  <si>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</si>
  <si>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</si>
  <si>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</si>
  <si>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</si>
  <si>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</si>
  <si>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</si>
  <si>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</si>
  <si>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</si>
  <si>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</si>
  <si>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</si>
  <si>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</si>
  <si>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</si>
  <si>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</si>
  <si>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</si>
  <si>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</si>
  <si>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</si>
  <si>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</si>
  <si>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</si>
  <si>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</si>
  <si>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</si>
  <si>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</si>
  <si>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</si>
  <si>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</si>
  <si>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</si>
  <si>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</si>
  <si>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</si>
  <si>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</si>
  <si>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</si>
  <si>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</si>
  <si>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</si>
  <si>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</si>
  <si>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</si>
  <si>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</si>
  <si>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</si>
  <si>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</si>
  <si>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</si>
  <si>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</si>
  <si>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</si>
  <si>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</si>
  <si>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</si>
  <si>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</si>
  <si>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</si>
  <si>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</si>
  <si>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</si>
  <si>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</si>
  <si>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</si>
  <si>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</si>
  <si>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</si>
  <si>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</si>
  <si>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</si>
  <si>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</si>
  <si>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</si>
  <si>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</si>
  <si>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</si>
  <si>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</si>
  <si>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</si>
  <si>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</si>
  <si>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</si>
  <si>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</si>
  <si>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</si>
  <si>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</si>
  <si>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</si>
  <si>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</si>
  <si>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</si>
  <si>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</si>
  <si>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</si>
  <si>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</si>
  <si>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</si>
  <si>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</si>
  <si>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</si>
  <si>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</si>
  <si>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</si>
  <si>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</si>
  <si>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</si>
  <si>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</si>
  <si>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</si>
  <si>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</si>
  <si>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</si>
  <si>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</si>
  <si>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</si>
  <si>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</si>
  <si>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</si>
  <si>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</si>
  <si>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</si>
  <si>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</si>
  <si>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</si>
  <si>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</si>
  <si>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</si>
  <si>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</si>
  <si>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</si>
  <si>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</si>
  <si>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</si>
  <si>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</si>
  <si>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</si>
  <si>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</si>
  <si>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</si>
  <si>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</si>
  <si>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</si>
  <si>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</si>
  <si>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</si>
  <si>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</si>
  <si>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</si>
  <si>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</si>
  <si>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</si>
  <si>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</si>
  <si>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</si>
  <si>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</si>
  <si>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</si>
  <si>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</si>
  <si>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</si>
  <si>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</si>
  <si>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</si>
  <si>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</si>
  <si>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</si>
  <si>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</si>
  <si>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</si>
  <si>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</si>
  <si>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</si>
  <si>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</si>
  <si>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</si>
  <si>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</si>
  <si>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</si>
  <si>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</si>
  <si>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</si>
  <si>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</si>
  <si>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</si>
  <si>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</si>
  <si>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</si>
  <si>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</si>
  <si>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</si>
  <si>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</si>
  <si>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</si>
  <si>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</si>
  <si>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</si>
  <si>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</si>
  <si>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</si>
  <si>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</si>
  <si>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</si>
  <si>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</si>
  <si>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</si>
  <si>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</si>
  <si>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</si>
  <si>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</si>
  <si>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</si>
  <si>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</si>
  <si>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</si>
  <si>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</si>
  <si>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</si>
  <si>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</si>
  <si>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</si>
  <si>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</si>
  <si>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</si>
  <si>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</si>
  <si>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</si>
  <si>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</si>
  <si>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</si>
  <si>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</si>
  <si>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</si>
  <si>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</si>
  <si>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</si>
  <si>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</si>
  <si>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</si>
  <si>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</si>
  <si>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</si>
  <si>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</si>
  <si>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</si>
  <si>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</si>
  <si>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</si>
  <si>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</si>
  <si>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</si>
  <si>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</si>
  <si>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</si>
  <si>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</si>
  <si>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</si>
  <si>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</si>
  <si>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</si>
  <si>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</si>
  <si>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</si>
  <si>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</si>
  <si>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</si>
  <si>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</si>
  <si>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</si>
  <si>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</si>
  <si>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</si>
  <si>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</si>
  <si>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</si>
  <si>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</si>
  <si>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</si>
  <si>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</si>
  <si>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</si>
  <si>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</si>
  <si>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</si>
  <si>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</si>
  <si>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</si>
  <si>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</si>
  <si>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</si>
  <si>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</si>
  <si>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</si>
  <si>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</si>
  <si>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</si>
  <si>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</si>
  <si>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</si>
  <si>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</si>
  <si>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</si>
  <si>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</si>
  <si>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</si>
  <si>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</si>
  <si>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</si>
  <si>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</si>
  <si>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</si>
  <si>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</si>
  <si>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</si>
  <si>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</si>
  <si>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</si>
  <si>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</si>
  <si>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</si>
  <si>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</si>
  <si>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</si>
  <si>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</si>
  <si>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</si>
  <si>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</si>
  <si>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</si>
  <si>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</si>
  <si>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</si>
  <si>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</si>
  <si>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</si>
  <si>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</si>
  <si>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</si>
  <si>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</si>
  <si>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</si>
  <si>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</si>
  <si>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</si>
  <si>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</si>
  <si>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</si>
  <si>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</si>
  <si>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</si>
  <si>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</si>
  <si>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</si>
  <si>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</si>
  <si>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</si>
  <si>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</si>
  <si>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</si>
  <si>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</si>
  <si>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</si>
  <si>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</si>
  <si>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</si>
  <si>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</si>
  <si>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</si>
  <si>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</si>
  <si>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</si>
  <si>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</si>
  <si>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</si>
  <si>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</si>
  <si>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</si>
  <si>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</si>
  <si>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</si>
  <si>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</si>
  <si>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</si>
  <si>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</si>
  <si>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</si>
  <si>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</si>
  <si>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</si>
  <si>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</si>
  <si>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</si>
  <si>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</si>
  <si>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</si>
  <si>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</si>
  <si>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</si>
  <si>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</si>
  <si>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</si>
  <si>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</si>
  <si>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</si>
  <si>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</si>
  <si>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</si>
  <si>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</si>
  <si>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</si>
  <si>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</si>
  <si>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</si>
  <si>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</si>
  <si>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</si>
  <si>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</si>
  <si>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</si>
  <si>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</si>
  <si>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</si>
  <si>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</si>
  <si>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</si>
  <si>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</si>
  <si>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</si>
  <si>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</si>
  <si>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</si>
  <si>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</si>
  <si>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</si>
  <si>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</si>
  <si>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</si>
  <si>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</si>
  <si>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</si>
  <si>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</si>
  <si>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</si>
  <si>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</si>
  <si>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</si>
  <si>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</si>
  <si>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</si>
  <si>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</si>
  <si>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</si>
  <si>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</si>
  <si>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</si>
  <si>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</si>
  <si>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</si>
  <si>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</si>
  <si>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</si>
  <si>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</si>
  <si>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</si>
  <si>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</si>
  <si>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</si>
  <si>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</si>
  <si>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</si>
  <si>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</si>
  <si>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</si>
  <si>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</si>
  <si>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</si>
  <si>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</si>
  <si>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</si>
  <si>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</si>
  <si>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</si>
  <si>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</si>
  <si>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</si>
  <si>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</si>
  <si>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</si>
  <si>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</si>
  <si>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</si>
  <si>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</si>
  <si>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</si>
  <si>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</si>
  <si>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</si>
  <si>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</si>
  <si>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</si>
  <si>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</si>
  <si>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</si>
  <si>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</si>
  <si>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</si>
  <si>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</si>
  <si>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</si>
  <si>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</si>
  <si>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</si>
  <si>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</si>
  <si>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</si>
  <si>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</si>
  <si>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</si>
  <si>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</si>
  <si>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</si>
  <si>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</si>
  <si>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</si>
  <si>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</si>
  <si>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</si>
  <si>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</si>
  <si>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</si>
  <si>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</si>
  <si>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</si>
  <si>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</si>
  <si>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</si>
  <si>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</si>
  <si>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</si>
  <si>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</si>
  <si>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</si>
  <si>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</si>
  <si>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</si>
  <si>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</si>
  <si>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</si>
  <si>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</si>
  <si>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</si>
  <si>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</si>
  <si>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</si>
  <si>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</si>
  <si>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</si>
  <si>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</si>
  <si>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</si>
  <si>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</si>
  <si>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</si>
  <si>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</si>
  <si>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</si>
  <si>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</si>
  <si>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</si>
  <si>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</si>
  <si>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</si>
  <si>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</si>
  <si>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</si>
  <si>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</si>
  <si>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</si>
  <si>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</si>
  <si>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</si>
  <si>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</si>
  <si>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</si>
  <si>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</si>
  <si>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</si>
  <si>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</si>
  <si>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</si>
  <si>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</si>
  <si>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</si>
  <si>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</si>
  <si>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</si>
  <si>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</si>
  <si>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</si>
  <si>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</si>
  <si>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</si>
  <si>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</si>
  <si>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</si>
  <si>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</si>
  <si>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</si>
  <si>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</si>
  <si>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</si>
  <si>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</si>
  <si>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</si>
  <si>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</si>
  <si>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</si>
  <si>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</si>
  <si>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</si>
  <si>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</si>
  <si>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</si>
  <si>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</si>
  <si>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</si>
  <si>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</si>
  <si>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</si>
  <si>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</si>
  <si>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</si>
  <si>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</si>
  <si>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</si>
  <si>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</si>
  <si>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</si>
  <si>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</si>
  <si>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</si>
  <si>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</si>
  <si>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</si>
  <si>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</si>
  <si>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</si>
  <si>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</si>
  <si>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</si>
  <si>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</si>
  <si>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</si>
  <si>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</si>
  <si>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</si>
  <si>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</si>
  <si>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</si>
  <si>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</si>
  <si>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</si>
  <si>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</si>
  <si>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</si>
  <si>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</si>
  <si>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</si>
  <si>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</si>
  <si>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</si>
  <si>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</si>
  <si>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</si>
  <si>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</si>
  <si>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</si>
  <si>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</si>
  <si>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</si>
  <si>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</si>
  <si>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</si>
  <si>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</si>
  <si>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</si>
  <si>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</si>
  <si>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</si>
  <si>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</si>
  <si>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</si>
  <si>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</si>
  <si>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</si>
  <si>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</si>
  <si>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</si>
  <si>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</si>
  <si>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</si>
  <si>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</si>
  <si>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</si>
  <si>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</si>
  <si>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</si>
  <si>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</si>
  <si>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</si>
  <si>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</si>
  <si>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</si>
  <si>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</si>
  <si>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</si>
  <si>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</si>
  <si>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</si>
  <si>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</si>
  <si>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</si>
  <si>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</si>
  <si>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</si>
  <si>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</si>
  <si>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</si>
  <si>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</si>
  <si>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</si>
  <si>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</si>
  <si>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</si>
  <si>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</si>
  <si>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</si>
  <si>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</si>
  <si>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</si>
  <si>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</si>
  <si>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</si>
  <si>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</si>
  <si>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</si>
  <si>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</si>
  <si>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</si>
  <si>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</si>
  <si>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</si>
  <si>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</si>
  <si>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</si>
  <si>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</si>
  <si>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</si>
  <si>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</si>
  <si>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</si>
  <si>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</si>
  <si>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</si>
  <si>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</si>
  <si>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</si>
  <si>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</si>
  <si>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</si>
  <si>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</si>
  <si>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</si>
  <si>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</si>
  <si>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</si>
  <si>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</si>
  <si>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</si>
  <si>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</si>
  <si>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</si>
  <si>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</si>
  <si>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</si>
  <si>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</si>
  <si>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</si>
  <si>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</si>
  <si>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</si>
  <si>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</si>
  <si>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</si>
  <si>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</si>
  <si>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</si>
  <si>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</si>
  <si>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</si>
  <si>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</si>
  <si>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</si>
  <si>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</si>
  <si>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</si>
  <si>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</si>
  <si>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</si>
  <si>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</si>
  <si>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</si>
  <si>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</si>
  <si>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</si>
  <si>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</si>
  <si>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</si>
  <si>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</si>
  <si>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</si>
  <si>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</si>
  <si>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</si>
  <si>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</si>
  <si>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</si>
  <si>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</si>
  <si>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</si>
  <si>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</si>
  <si>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</si>
  <si>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</si>
  <si>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</si>
  <si>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</si>
  <si>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</si>
  <si>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</si>
  <si>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</si>
  <si>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</si>
  <si>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</si>
  <si>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</si>
  <si>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</si>
  <si>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</si>
  <si>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</si>
  <si>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</si>
  <si>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</si>
  <si>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</si>
  <si>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</si>
  <si>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</si>
  <si>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</si>
  <si>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</si>
  <si>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</si>
  <si>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</si>
  <si>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</si>
  <si>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</si>
  <si>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</si>
  <si>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</si>
  <si>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</si>
  <si>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</si>
  <si>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</si>
  <si>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</si>
  <si>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</si>
  <si>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</si>
  <si>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</si>
  <si>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</si>
  <si>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</si>
  <si>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</si>
  <si>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</si>
  <si>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</si>
  <si>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</si>
  <si>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</si>
  <si>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</si>
  <si>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</si>
  <si>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</si>
  <si>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</si>
  <si>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</si>
  <si>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</si>
  <si>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</si>
  <si>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</si>
  <si>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</si>
  <si>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</si>
  <si>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</si>
  <si>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</si>
  <si>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</si>
  <si>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</si>
  <si>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</si>
  <si>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</si>
  <si>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</si>
  <si>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</si>
  <si>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</si>
  <si>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</si>
  <si>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</si>
  <si>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</si>
  <si>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</si>
  <si>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</si>
  <si>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</si>
  <si>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</si>
  <si>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</si>
  <si>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</si>
  <si>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</si>
  <si>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</si>
  <si>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</si>
  <si>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</si>
  <si>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</si>
  <si>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</si>
  <si>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</si>
  <si>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</si>
  <si>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</si>
  <si>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</si>
  <si>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</si>
  <si>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</si>
  <si>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</si>
  <si>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</si>
  <si>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</si>
  <si>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</si>
  <si>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</si>
  <si>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</si>
  <si>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</si>
  <si>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</si>
  <si>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</si>
  <si>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</si>
  <si>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</si>
  <si>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</si>
  <si>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</si>
  <si>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</si>
  <si>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</si>
  <si>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</si>
  <si>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</si>
  <si>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</si>
  <si>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</si>
  <si>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</si>
  <si>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</si>
  <si>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</si>
  <si>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</si>
  <si>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</si>
  <si>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</si>
  <si>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</si>
  <si>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</si>
  <si>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</si>
  <si>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</si>
  <si>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</si>
  <si>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</si>
  <si>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</si>
  <si>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</si>
  <si>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</si>
  <si>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</si>
  <si>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</si>
  <si>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</si>
  <si>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</si>
  <si>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</si>
  <si>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</si>
  <si>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</si>
  <si>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</si>
  <si>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</si>
  <si>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</si>
  <si>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</si>
  <si>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</si>
  <si>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</si>
  <si>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</si>
  <si>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</si>
  <si>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</si>
  <si>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</si>
  <si>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</si>
  <si>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</si>
  <si>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</si>
  <si>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</si>
  <si>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</si>
  <si>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</si>
  <si>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</si>
  <si>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</si>
  <si>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</si>
  <si>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</si>
  <si>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</si>
  <si>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</si>
  <si>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</si>
  <si>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</si>
  <si>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</si>
  <si>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</si>
  <si>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</si>
  <si>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</si>
  <si>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</si>
  <si>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</si>
  <si>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</si>
  <si>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</si>
  <si>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</si>
  <si>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</si>
  <si>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</si>
  <si>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</si>
  <si>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</si>
  <si>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</si>
  <si>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</si>
  <si>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</si>
  <si>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</si>
  <si>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</si>
  <si>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</si>
  <si>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</si>
  <si>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</si>
  <si>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</si>
  <si>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</si>
  <si>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</si>
  <si>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</si>
  <si>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</si>
  <si>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</si>
  <si>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</si>
  <si>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</si>
  <si>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</si>
  <si>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</si>
  <si>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</si>
  <si>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</si>
  <si>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</si>
  <si>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</si>
  <si>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</si>
  <si>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</si>
  <si>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</si>
  <si>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</si>
  <si>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</si>
  <si>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</si>
  <si>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</si>
  <si>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</si>
  <si>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</si>
  <si>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</si>
  <si>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</si>
  <si>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</si>
  <si>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</si>
  <si>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</si>
  <si>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</si>
  <si>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</si>
  <si>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</si>
  <si>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</si>
  <si>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</si>
  <si>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</si>
  <si>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</si>
  <si>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</si>
  <si>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</si>
  <si>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</si>
  <si>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</si>
  <si>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</si>
  <si>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</si>
  <si>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</si>
  <si>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</si>
  <si>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</si>
  <si>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</si>
  <si>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</si>
  <si>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</si>
  <si>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</si>
  <si>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</si>
  <si>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</si>
  <si>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</si>
  <si>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</si>
  <si>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</si>
  <si>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</si>
  <si>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</si>
  <si>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</si>
  <si>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</si>
  <si>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</si>
  <si>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</si>
  <si>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</si>
  <si>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</si>
  <si>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</si>
  <si>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</si>
  <si>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</si>
  <si>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</si>
  <si>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</si>
  <si>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</si>
  <si>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</si>
  <si>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</si>
  <si>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</si>
  <si>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</si>
  <si>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</si>
  <si>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</si>
  <si>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</si>
  <si>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</si>
  <si>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</si>
  <si>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</si>
  <si>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</si>
  <si>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</si>
  <si>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</si>
  <si>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</si>
  <si>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</si>
  <si>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</si>
  <si>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</si>
  <si>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</si>
  <si>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</si>
  <si>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</si>
  <si>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</si>
  <si>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</si>
  <si>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</si>
  <si>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</si>
  <si>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</si>
  <si>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</si>
  <si>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</si>
  <si>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</si>
  <si>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</si>
  <si>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</si>
  <si>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</si>
  <si>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</si>
  <si>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</si>
  <si>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</si>
  <si>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</si>
  <si>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</si>
  <si>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</si>
  <si>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</si>
  <si>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</si>
  <si>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</si>
  <si>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</si>
  <si>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</si>
  <si>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</si>
  <si>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</si>
  <si>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</si>
  <si>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</si>
  <si>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</si>
  <si>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</si>
  <si>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</si>
  <si>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</si>
  <si>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</si>
  <si>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</si>
  <si>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</si>
  <si>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</si>
  <si>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</si>
  <si>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</si>
  <si>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</si>
  <si>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</si>
  <si>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</si>
  <si>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</si>
  <si>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</si>
  <si>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</si>
  <si>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</si>
  <si>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</si>
  <si>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</si>
  <si>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</si>
  <si>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</si>
  <si>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</si>
  <si>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</si>
  <si>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</si>
  <si>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</si>
  <si>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</si>
  <si>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</si>
  <si>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</si>
  <si>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</si>
  <si>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</si>
  <si>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</si>
  <si>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</si>
  <si>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</si>
  <si>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</si>
  <si>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</si>
  <si>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</si>
  <si>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</si>
  <si>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</si>
  <si>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</si>
  <si>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</si>
  <si>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</si>
  <si>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</si>
  <si>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</si>
  <si>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</si>
  <si>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</si>
  <si>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</si>
  <si>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</si>
  <si>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</si>
  <si>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</si>
  <si>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</si>
  <si>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</si>
  <si>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</si>
  <si>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</si>
  <si>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</si>
  <si>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</si>
  <si>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</si>
  <si>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</si>
  <si>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</si>
  <si>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</si>
  <si>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</si>
  <si>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</si>
  <si>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</si>
  <si>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</si>
  <si>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</si>
  <si>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</si>
  <si>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</si>
  <si>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</si>
  <si>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</si>
  <si>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</si>
  <si>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</si>
  <si>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</si>
  <si>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</si>
  <si>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</si>
  <si>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</si>
  <si>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</si>
  <si>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</si>
  <si>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</si>
  <si>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</si>
  <si>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</si>
  <si>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</si>
  <si>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</si>
  <si>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</si>
  <si>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</si>
  <si>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</si>
  <si>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</si>
  <si>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</si>
  <si>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</si>
  <si>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</si>
  <si>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</si>
  <si>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</si>
  <si>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</si>
  <si>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</si>
  <si>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</si>
  <si>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</si>
  <si>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</si>
  <si>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</si>
  <si>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</si>
  <si>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</si>
  <si>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</si>
  <si>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</si>
  <si>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</si>
  <si>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</si>
  <si>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</si>
  <si>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</si>
  <si>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</si>
  <si>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</si>
  <si>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</si>
  <si>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</si>
  <si>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</si>
  <si>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</si>
  <si>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</si>
  <si>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</si>
  <si>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</si>
  <si>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</si>
  <si>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</si>
  <si>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</si>
  <si>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</si>
  <si>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</si>
  <si>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</si>
  <si>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</si>
  <si>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</si>
  <si>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</si>
  <si>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</si>
  <si>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</si>
  <si>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</si>
  <si>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</si>
  <si>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</si>
  <si>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</si>
  <si>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</si>
  <si>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</si>
  <si>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</si>
  <si>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</si>
  <si>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</si>
  <si>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</si>
  <si>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</si>
  <si>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</si>
  <si>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</si>
  <si>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</si>
  <si>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</si>
  <si>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</si>
  <si>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</si>
  <si>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</si>
  <si>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</si>
  <si>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</si>
  <si>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</si>
  <si>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</si>
  <si>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</si>
  <si>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</si>
  <si>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</si>
  <si>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</si>
  <si>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</si>
  <si>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</si>
  <si>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</si>
  <si>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</si>
  <si>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</si>
  <si>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</si>
  <si>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</si>
  <si>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</si>
  <si>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</si>
  <si>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</si>
  <si>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</si>
  <si>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</si>
  <si>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</si>
  <si>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</si>
  <si>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</si>
  <si>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</si>
  <si>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</si>
  <si>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</si>
  <si>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</si>
  <si>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</si>
  <si>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</si>
  <si>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</si>
  <si>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</si>
  <si>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</si>
  <si>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</si>
  <si>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</si>
  <si>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</si>
  <si>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</si>
  <si>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</si>
  <si>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</si>
  <si>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</si>
  <si>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</si>
  <si>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</si>
  <si>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</si>
  <si>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</si>
  <si>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</si>
  <si>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</si>
  <si>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</si>
  <si>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</si>
  <si>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</si>
  <si>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</si>
  <si>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</si>
  <si>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</si>
  <si>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</si>
  <si>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</si>
  <si>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</si>
  <si>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</si>
  <si>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</si>
  <si>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</si>
  <si>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</si>
  <si>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</si>
  <si>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</si>
  <si>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</si>
  <si>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</si>
  <si>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</si>
  <si>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</si>
  <si>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</si>
  <si>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</si>
  <si>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</si>
  <si>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</si>
  <si>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</si>
  <si>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</si>
  <si>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</si>
  <si>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</si>
  <si>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</si>
  <si>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</si>
  <si>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</si>
  <si>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</si>
  <si>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</si>
  <si>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</si>
  <si>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</si>
  <si>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</si>
  <si>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</si>
  <si>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</si>
  <si>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</si>
  <si>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</si>
  <si>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</si>
  <si>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</si>
  <si>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</si>
  <si>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</si>
  <si>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</si>
  <si>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</si>
  <si>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</si>
  <si>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</si>
  <si>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</si>
  <si>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</si>
  <si>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</si>
  <si>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</si>
  <si>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</si>
  <si>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</si>
  <si>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</si>
  <si>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</si>
  <si>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</si>
  <si>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</si>
  <si>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</si>
  <si>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</si>
  <si>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</si>
  <si>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</si>
  <si>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</si>
  <si>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</si>
  <si>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</si>
  <si>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</si>
  <si>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</si>
  <si>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</si>
  <si>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</si>
  <si>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</si>
  <si>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</si>
  <si>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</si>
  <si>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</si>
  <si>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</si>
  <si>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</si>
  <si>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</si>
  <si>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</si>
  <si>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</si>
  <si>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</si>
  <si>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</si>
  <si>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</si>
  <si>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</si>
  <si>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</si>
  <si>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</si>
  <si>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</si>
  <si>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</si>
  <si>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</si>
  <si>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</si>
  <si>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</si>
  <si>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</si>
  <si>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</si>
  <si>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</si>
  <si>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</si>
  <si>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</si>
  <si>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</si>
  <si>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</si>
  <si>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</si>
  <si>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</si>
  <si>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</si>
  <si>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</si>
  <si>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</si>
  <si>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</si>
  <si>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</si>
  <si>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</si>
  <si>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</si>
  <si>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</si>
  <si>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</si>
  <si>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</si>
  <si>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</si>
  <si>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</si>
  <si>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</si>
  <si>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</si>
  <si>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</si>
  <si>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</si>
  <si>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</si>
  <si>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</si>
  <si>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</si>
  <si>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</si>
  <si>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</si>
  <si>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</si>
  <si>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</si>
  <si>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</si>
  <si>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</si>
  <si>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</si>
  <si>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</si>
  <si>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</si>
  <si>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</si>
  <si>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</si>
  <si>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</si>
  <si>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</si>
  <si>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</si>
  <si>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</si>
  <si>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</si>
  <si>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</si>
  <si>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</si>
  <si>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</si>
  <si>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</si>
  <si>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</si>
  <si>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</si>
  <si>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</si>
  <si>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</si>
  <si>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</si>
  <si>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</si>
  <si>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</si>
  <si>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</si>
  <si>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</si>
  <si>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</si>
  <si>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</si>
  <si>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</si>
  <si>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</si>
  <si>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</si>
  <si>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</si>
  <si>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</si>
  <si>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</si>
  <si>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</si>
  <si>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</si>
  <si>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</si>
  <si>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</si>
  <si>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</si>
  <si>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</si>
  <si>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</si>
  <si>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</si>
  <si>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</si>
  <si>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</si>
  <si>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</si>
  <si>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</si>
  <si>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</si>
  <si>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</si>
  <si>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</si>
  <si>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</si>
  <si>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</si>
  <si>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</si>
  <si>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</si>
  <si>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</si>
  <si>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</si>
  <si>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</si>
  <si>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</si>
  <si>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</si>
  <si>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</si>
  <si>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</si>
  <si>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</si>
  <si>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</si>
  <si>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</si>
  <si>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</si>
  <si>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</si>
  <si>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</si>
  <si>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</si>
  <si>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</si>
  <si>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</si>
  <si>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</si>
  <si>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</si>
  <si>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</si>
  <si>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</si>
  <si>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</si>
  <si>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</si>
  <si>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</si>
  <si>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</si>
  <si>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</si>
  <si>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</si>
  <si>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</si>
  <si>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</si>
  <si>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</si>
  <si>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</si>
  <si>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</si>
  <si>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</si>
  <si>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</si>
  <si>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</si>
  <si>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</si>
  <si>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</si>
  <si>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</si>
  <si>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</si>
  <si>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</si>
  <si>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</si>
  <si>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</si>
  <si>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</si>
  <si>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</si>
  <si>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</si>
  <si>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</si>
  <si>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</si>
  <si>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</si>
  <si>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</si>
  <si>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</si>
  <si>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</si>
  <si>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</si>
  <si>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</si>
  <si>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</si>
  <si>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</si>
  <si>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</si>
  <si>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</si>
  <si>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</si>
  <si>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</si>
  <si>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</si>
  <si>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</si>
  <si>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</si>
  <si>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</si>
  <si>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</si>
  <si>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</si>
  <si>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</si>
  <si>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</si>
  <si>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</si>
  <si>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</si>
  <si>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</si>
  <si>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</si>
  <si>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</si>
  <si>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</si>
  <si>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</si>
  <si>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</si>
  <si>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</si>
  <si>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</si>
  <si>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</si>
  <si>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</si>
  <si>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</si>
  <si>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</si>
  <si>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</si>
  <si>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</si>
  <si>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</si>
  <si>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</si>
  <si>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</si>
  <si>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</si>
  <si>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</si>
  <si>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</si>
  <si>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</si>
  <si>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</si>
  <si>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</si>
  <si>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</si>
  <si>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</si>
  <si>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</si>
  <si>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</si>
  <si>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</si>
  <si>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</si>
  <si>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</si>
  <si>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</si>
  <si>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</si>
  <si>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</si>
  <si>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</si>
  <si>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</si>
  <si>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</si>
  <si>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</si>
  <si>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</si>
  <si>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</si>
  <si>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</si>
  <si>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</si>
  <si>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</si>
  <si>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</si>
  <si>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</si>
  <si>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</si>
  <si>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</si>
  <si>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</si>
  <si>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</si>
  <si>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</si>
  <si>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</si>
  <si>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</si>
  <si>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</si>
  <si>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</si>
  <si>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</si>
  <si>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</si>
  <si>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</si>
  <si>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</si>
  <si>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</si>
  <si>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</si>
  <si>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</si>
  <si>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</si>
  <si>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</si>
  <si>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</si>
  <si>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</si>
  <si>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</si>
  <si>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</si>
  <si>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</si>
  <si>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</si>
  <si>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</si>
  <si>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</si>
  <si>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</si>
  <si>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</si>
  <si>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</si>
  <si>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</si>
  <si>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</si>
  <si>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</si>
  <si>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</si>
  <si>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</si>
  <si>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</si>
  <si>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</si>
  <si>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</si>
  <si>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</si>
  <si>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</si>
  <si>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</si>
  <si>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</si>
  <si>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</si>
  <si>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</si>
  <si>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</si>
  <si>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</si>
  <si>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</si>
  <si>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</si>
  <si>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</si>
  <si>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</si>
  <si>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</si>
  <si>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</si>
  <si>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</si>
  <si>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</si>
  <si>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</si>
  <si>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</si>
  <si>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</si>
  <si>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</si>
  <si>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</si>
  <si>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</si>
  <si>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</si>
  <si>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</si>
  <si>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</si>
  <si>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</si>
  <si>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</si>
  <si>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</si>
  <si>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</si>
  <si>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</si>
  <si>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</si>
  <si>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</si>
  <si>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</si>
  <si>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</si>
  <si>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</si>
  <si>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</si>
  <si>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</si>
  <si>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</si>
  <si>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</si>
  <si>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</si>
  <si>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</si>
  <si>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</si>
  <si>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</si>
  <si>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</si>
  <si>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</si>
  <si>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</si>
  <si>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</si>
  <si>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</si>
  <si>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</si>
  <si>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</si>
  <si>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</si>
  <si>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</si>
  <si>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</si>
  <si>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</si>
  <si>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</si>
  <si>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</si>
  <si>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</si>
  <si>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</si>
  <si>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</si>
  <si>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</si>
  <si>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</si>
  <si>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</si>
  <si>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</si>
  <si>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</si>
  <si>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</si>
  <si>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</si>
  <si>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</si>
  <si>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</si>
  <si>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</si>
  <si>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</si>
  <si>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</si>
  <si>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</si>
  <si>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</si>
  <si>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</si>
  <si>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</si>
  <si>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</si>
  <si>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</si>
  <si>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</si>
  <si>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</si>
  <si>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</si>
  <si>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</si>
  <si>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</si>
  <si>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</si>
  <si>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</si>
  <si>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</si>
  <si>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</si>
  <si>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</si>
  <si>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</si>
  <si>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</si>
  <si>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</si>
  <si>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</si>
  <si>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</si>
  <si>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</si>
  <si>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</si>
  <si>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</si>
  <si>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</si>
  <si>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</si>
  <si>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</si>
  <si>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</si>
  <si>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</si>
  <si>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</si>
  <si>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</si>
  <si>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</si>
  <si>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</si>
  <si>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</si>
  <si>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</si>
  <si>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</si>
  <si>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</si>
  <si>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</si>
  <si>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</si>
  <si>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</si>
  <si>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</si>
  <si>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</si>
  <si>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</si>
  <si>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</si>
  <si>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</si>
  <si>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</si>
  <si>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</si>
  <si>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</si>
  <si>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</si>
  <si>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</si>
  <si>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</si>
  <si>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</si>
  <si>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</si>
  <si>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</si>
  <si>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</si>
  <si>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</si>
  <si>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</si>
  <si>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</si>
  <si>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</si>
  <si>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</si>
  <si>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</si>
  <si>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</si>
  <si>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</si>
  <si>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</si>
  <si>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</si>
  <si>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</si>
  <si>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</si>
  <si>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</si>
  <si>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</si>
  <si>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</si>
  <si>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</si>
  <si>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</si>
  <si>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</si>
  <si>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</si>
  <si>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</si>
  <si>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</si>
  <si>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</si>
  <si>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</si>
  <si>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</si>
  <si>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</si>
  <si>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</si>
  <si>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</si>
  <si>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</si>
  <si>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</si>
  <si>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</si>
  <si>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</si>
  <si>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</si>
  <si>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</si>
  <si>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</si>
  <si>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</si>
  <si>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</si>
  <si>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</si>
  <si>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</si>
  <si>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</si>
  <si>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</si>
  <si>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</si>
  <si>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</si>
  <si>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</si>
  <si>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</si>
  <si>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</si>
  <si>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</si>
  <si>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</si>
  <si>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</si>
  <si>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</si>
  <si>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</si>
  <si>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</si>
  <si>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</si>
  <si>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</si>
  <si>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</si>
  <si>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</si>
  <si>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</si>
  <si>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</si>
  <si>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</si>
  <si>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</si>
  <si>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</si>
  <si>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</si>
  <si>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</si>
  <si>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</si>
  <si>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</si>
  <si>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</si>
  <si>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</si>
  <si>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</si>
  <si>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</si>
  <si>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</si>
  <si>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</si>
  <si>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</si>
  <si>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</si>
  <si>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</si>
  <si>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</si>
  <si>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</si>
  <si>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</si>
  <si>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</si>
  <si>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</si>
  <si>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</si>
  <si>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</si>
  <si>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</si>
  <si>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</si>
  <si>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</si>
  <si>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</si>
  <si>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</si>
  <si>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</si>
  <si>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</si>
  <si>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</si>
  <si>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</si>
  <si>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</si>
  <si>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</si>
  <si>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</si>
  <si>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</si>
  <si>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</si>
  <si>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</si>
  <si>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</si>
  <si>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</si>
  <si>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</si>
  <si>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</si>
  <si>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</si>
  <si>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</si>
  <si>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</si>
  <si>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</si>
  <si>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</si>
  <si>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</si>
  <si>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</si>
  <si>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</si>
  <si>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</si>
  <si>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</si>
  <si>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</si>
  <si>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</si>
  <si>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</si>
  <si>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</si>
  <si>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</si>
  <si>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</si>
  <si>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</si>
  <si>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</si>
  <si>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</si>
  <si>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</si>
  <si>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</si>
  <si>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</si>
  <si>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</si>
  <si>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</si>
  <si>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</si>
  <si>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</si>
  <si>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</si>
  <si>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</si>
  <si>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</si>
  <si>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</si>
  <si>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</si>
  <si>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</si>
  <si>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</si>
  <si>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</si>
  <si>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</si>
  <si>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</si>
  <si>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</si>
  <si>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</si>
  <si>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</si>
  <si>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</si>
  <si>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</si>
  <si>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</si>
  <si>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</si>
  <si>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</si>
  <si>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</si>
  <si>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</si>
  <si>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</si>
  <si>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</si>
  <si>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</si>
  <si>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</si>
  <si>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</si>
  <si>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</si>
  <si>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</si>
  <si>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</si>
  <si>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</si>
  <si>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</si>
  <si>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</si>
  <si>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</si>
  <si>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</si>
  <si>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</si>
  <si>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</si>
  <si>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</si>
  <si>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</si>
  <si>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</si>
  <si>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</si>
  <si>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</si>
  <si>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</si>
  <si>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</si>
  <si>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</si>
  <si>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</si>
  <si>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</si>
  <si>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</si>
  <si>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</si>
  <si>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</si>
  <si>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</si>
  <si>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</si>
  <si>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</si>
  <si>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</si>
  <si>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</si>
  <si>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</si>
  <si>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</si>
  <si>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</si>
  <si>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</si>
  <si>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</si>
  <si>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</si>
  <si>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</si>
  <si>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</si>
  <si>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</si>
  <si>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</si>
  <si>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</si>
  <si>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</si>
  <si>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</si>
  <si>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</si>
  <si>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</si>
  <si>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</si>
  <si>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</si>
  <si>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</si>
  <si>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</si>
  <si>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</si>
  <si>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</si>
  <si>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</si>
  <si>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</si>
  <si>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</si>
  <si>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</si>
  <si>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</si>
  <si>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</si>
  <si>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</si>
  <si>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</si>
  <si>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</si>
  <si>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</si>
  <si>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</si>
  <si>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</si>
  <si>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</si>
  <si>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</si>
  <si>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</si>
  <si>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</si>
  <si>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</si>
  <si>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</si>
  <si>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</si>
  <si>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</si>
  <si>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</si>
  <si>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</si>
  <si>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</si>
  <si>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</si>
  <si>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</si>
  <si>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</si>
  <si>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</si>
  <si>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</si>
  <si>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</si>
  <si>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</si>
  <si>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</si>
  <si>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</si>
  <si>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</si>
  <si>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</si>
  <si>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</si>
  <si>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</si>
  <si>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</si>
  <si>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</si>
  <si>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</si>
  <si>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</si>
  <si>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</si>
  <si>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</si>
  <si>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</si>
  <si>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</si>
  <si>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</si>
  <si>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</si>
  <si>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</si>
  <si>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</si>
  <si>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</si>
  <si>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</si>
  <si>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</si>
  <si>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</si>
  <si>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</si>
  <si>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</si>
  <si>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</si>
  <si>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</si>
  <si>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</si>
  <si>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</si>
  <si>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</si>
  <si>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</si>
  <si>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</si>
  <si>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</si>
  <si>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</si>
  <si>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</si>
  <si>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</si>
  <si>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</si>
  <si>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</si>
  <si>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</si>
  <si>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</si>
  <si>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</si>
  <si>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</si>
  <si>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</si>
  <si>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</si>
  <si>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</si>
  <si>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</si>
  <si>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</si>
  <si>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</si>
  <si>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</si>
  <si>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</si>
  <si>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</si>
  <si>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</si>
  <si>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</si>
  <si>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</si>
  <si>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</si>
  <si>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</si>
  <si>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</si>
  <si>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</si>
  <si>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</si>
  <si>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</si>
  <si>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</si>
  <si>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</si>
  <si>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</si>
  <si>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</si>
  <si>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</si>
  <si>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</si>
  <si>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</si>
  <si>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</si>
  <si>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</si>
  <si>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</si>
  <si>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</si>
  <si>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</si>
  <si>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</si>
  <si>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</si>
  <si>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</si>
  <si>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</si>
  <si>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</si>
  <si>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</si>
  <si>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</si>
  <si>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</si>
  <si>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</si>
  <si>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</si>
  <si>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</si>
  <si>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</si>
  <si>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</si>
  <si>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</si>
  <si>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</si>
  <si>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</si>
  <si>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</si>
  <si>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</si>
  <si>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</si>
  <si>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</si>
  <si>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</si>
  <si>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</si>
  <si>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</si>
  <si>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</si>
  <si>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</si>
  <si>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</si>
  <si>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</si>
  <si>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</si>
  <si>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</si>
  <si>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</si>
  <si>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</si>
  <si>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</si>
  <si>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</si>
  <si>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</si>
  <si>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</si>
  <si>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</si>
  <si>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</si>
  <si>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</si>
  <si>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</si>
  <si>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</si>
  <si>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</si>
  <si>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</si>
  <si>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</si>
  <si>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</si>
  <si>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</si>
  <si>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</si>
  <si>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</si>
  <si>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</si>
  <si>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</si>
  <si>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</si>
  <si>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</si>
  <si>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</si>
  <si>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</si>
  <si>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</si>
  <si>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</si>
  <si>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</si>
  <si>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</si>
  <si>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</si>
  <si>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</si>
  <si>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</si>
  <si>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</si>
  <si>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</si>
  <si>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</si>
  <si>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</si>
  <si>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</si>
  <si>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</si>
  <si>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</si>
  <si>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</si>
  <si>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</si>
  <si>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</si>
  <si>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</si>
  <si>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</si>
  <si>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</si>
  <si>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</si>
  <si>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</si>
  <si>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</si>
  <si>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</si>
  <si>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</si>
  <si>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</si>
  <si>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</si>
  <si>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</si>
  <si>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</si>
  <si>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</si>
  <si>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</si>
  <si>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</si>
  <si>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</si>
  <si>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</si>
  <si>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</si>
  <si>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</si>
  <si>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</si>
  <si>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</si>
  <si>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</si>
  <si>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</si>
  <si>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</si>
  <si>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</si>
  <si>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</si>
  <si>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</si>
  <si>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</si>
  <si>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</si>
  <si>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</si>
  <si>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</si>
  <si>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</si>
  <si>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</si>
  <si>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</si>
  <si>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</si>
  <si>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</si>
  <si>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</si>
  <si>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</si>
  <si>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</si>
  <si>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</si>
  <si>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</si>
  <si>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</si>
  <si>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</si>
  <si>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</si>
  <si>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</si>
  <si>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</si>
  <si>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</si>
  <si>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</si>
  <si>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</si>
  <si>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</si>
  <si>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</si>
  <si>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</si>
  <si>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</si>
  <si>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</si>
  <si>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</si>
  <si>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</si>
  <si>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</si>
  <si>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</si>
  <si>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</si>
  <si>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</si>
  <si>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</si>
  <si>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</si>
  <si>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</si>
  <si>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</si>
  <si>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</si>
  <si>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</si>
  <si>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</si>
  <si>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</si>
  <si>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</si>
  <si>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</si>
  <si>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</si>
  <si>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</si>
  <si>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</si>
  <si>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</si>
  <si>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</si>
  <si>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</si>
  <si>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</si>
  <si>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</si>
  <si>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</si>
  <si>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</si>
  <si>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</si>
  <si>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</si>
  <si>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</si>
  <si>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</si>
  <si>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</si>
  <si>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</si>
  <si>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</si>
  <si>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</si>
  <si>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</si>
  <si>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</si>
  <si>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</si>
  <si>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</si>
  <si>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</si>
  <si>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</si>
  <si>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</si>
  <si>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</si>
  <si>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</si>
  <si>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</si>
  <si>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</si>
  <si>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</si>
  <si>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</si>
  <si>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</si>
  <si>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</si>
  <si>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</si>
  <si>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</si>
  <si>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</si>
  <si>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</si>
  <si>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</si>
  <si>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</si>
  <si>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</si>
  <si>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</si>
  <si>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</si>
  <si>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</si>
  <si>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</si>
  <si>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</si>
  <si>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</si>
  <si>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</si>
  <si>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</si>
  <si>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</si>
  <si>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</si>
  <si>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</si>
  <si>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</si>
  <si>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</si>
  <si>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</si>
  <si>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</si>
  <si>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</si>
  <si>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</si>
  <si>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</si>
  <si>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</si>
  <si>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</si>
  <si>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</si>
  <si>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</si>
  <si>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</si>
  <si>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</si>
  <si>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</si>
  <si>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</si>
  <si>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</si>
  <si>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</si>
  <si>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</si>
  <si>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</si>
  <si>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</si>
  <si>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</si>
  <si>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</si>
  <si>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</si>
  <si>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</si>
  <si>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</si>
  <si>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</si>
  <si>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</si>
  <si>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</si>
  <si>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</si>
  <si>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</si>
  <si>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</si>
  <si>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</si>
  <si>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</si>
  <si>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</si>
  <si>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</si>
  <si>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</si>
  <si>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</si>
  <si>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</si>
  <si>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</si>
  <si>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</si>
  <si>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</si>
  <si>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</si>
  <si>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</si>
  <si>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</si>
  <si>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</si>
  <si>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</si>
  <si>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</si>
  <si>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</si>
  <si>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</si>
  <si>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</si>
  <si>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</si>
  <si>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</si>
  <si>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</si>
  <si>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</si>
  <si>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</si>
  <si>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</si>
  <si>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</si>
  <si>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</si>
  <si>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</si>
  <si>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</si>
  <si>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</si>
  <si>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</si>
  <si>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</si>
  <si>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</si>
  <si>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</si>
  <si>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</si>
  <si>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</si>
  <si>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</si>
  <si>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</si>
  <si>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</si>
  <si>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</si>
  <si>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</si>
  <si>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</si>
  <si>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</si>
  <si>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</si>
  <si>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</si>
  <si>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</si>
  <si>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</si>
  <si>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</si>
  <si>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</si>
  <si>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</si>
  <si>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</si>
  <si>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</si>
  <si>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</si>
  <si>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</si>
  <si>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</si>
  <si>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</si>
  <si>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</si>
  <si>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</si>
  <si>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</si>
  <si>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</si>
  <si>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</si>
  <si>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</si>
  <si>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</si>
  <si>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</si>
  <si>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</si>
  <si>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</si>
  <si>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</si>
  <si>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</si>
  <si>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</si>
  <si>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</si>
  <si>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</si>
  <si>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</si>
  <si>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</si>
  <si>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</si>
  <si>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</si>
  <si>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</si>
  <si>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</si>
  <si>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</si>
  <si>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</si>
  <si>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</si>
  <si>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</si>
  <si>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</si>
  <si>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</si>
  <si>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</si>
  <si>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</si>
  <si>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</si>
  <si>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</si>
  <si>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</si>
  <si>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</si>
  <si>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</si>
  <si>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</si>
  <si>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</si>
  <si>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</si>
  <si>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</si>
  <si>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</si>
  <si>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</si>
  <si>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</si>
  <si>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</si>
  <si>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</si>
  <si>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</si>
  <si>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</si>
  <si>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</si>
  <si>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</si>
  <si>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</si>
  <si>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</si>
  <si>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</si>
  <si>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</si>
  <si>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</si>
  <si>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</si>
  <si>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</si>
  <si>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</si>
  <si>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</si>
  <si>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</si>
  <si>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</si>
  <si>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</si>
  <si>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</si>
  <si>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</si>
  <si>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</si>
  <si>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</si>
  <si>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</si>
  <si>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</si>
  <si>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</si>
  <si>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</si>
  <si>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</si>
  <si>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</si>
  <si>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</si>
  <si>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</si>
  <si>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</si>
  <si>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</si>
  <si>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</si>
  <si>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</si>
  <si>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</si>
  <si>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</si>
  <si>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</si>
  <si>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</si>
  <si>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</si>
  <si>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</si>
  <si>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</si>
  <si>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</si>
  <si>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</si>
  <si>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</si>
  <si>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</si>
  <si>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</si>
  <si>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</si>
  <si>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</si>
  <si>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</si>
  <si>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</si>
  <si>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</si>
  <si>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</si>
  <si>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</si>
  <si>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</si>
  <si>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</si>
  <si>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</si>
  <si>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</si>
  <si>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</si>
  <si>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</si>
  <si>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</si>
  <si>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</si>
  <si>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</si>
  <si>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</si>
  <si>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</si>
  <si>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</si>
  <si>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</si>
  <si>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</si>
  <si>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</si>
  <si>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</si>
  <si>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</si>
  <si>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</si>
  <si>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</si>
  <si>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</si>
  <si>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</si>
  <si>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</si>
  <si>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</si>
  <si>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</si>
  <si>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</si>
  <si>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</si>
  <si>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</si>
  <si>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</si>
  <si>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</si>
  <si>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</si>
  <si>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</si>
  <si>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</si>
  <si>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</si>
  <si>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</si>
  <si>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</si>
  <si>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</si>
  <si>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</si>
  <si>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</si>
  <si>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</si>
  <si>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</si>
  <si>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</si>
  <si>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</si>
  <si>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</si>
  <si>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</si>
  <si>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</si>
  <si>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</si>
  <si>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</si>
  <si>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</si>
  <si>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</si>
  <si>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</si>
  <si>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</si>
  <si>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</si>
  <si>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</si>
  <si>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</si>
  <si>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</si>
  <si>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</si>
  <si>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</si>
  <si>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</si>
  <si>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</si>
  <si>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</si>
  <si>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</si>
  <si>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</si>
  <si>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</si>
  <si>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</si>
  <si>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</si>
  <si>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</si>
  <si>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</si>
  <si>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</si>
  <si>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</si>
  <si>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</si>
  <si>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</si>
  <si>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</si>
  <si>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</si>
  <si>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</si>
  <si>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</si>
  <si>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</si>
  <si>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</si>
  <si>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</si>
  <si>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</si>
  <si>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</si>
  <si>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</si>
  <si>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</si>
  <si>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</si>
  <si>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</si>
  <si>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</si>
  <si>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</si>
  <si>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</si>
  <si>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</si>
  <si>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</si>
  <si>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</si>
  <si>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</si>
  <si>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</si>
  <si>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</si>
  <si>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</si>
  <si>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</si>
  <si>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</si>
  <si>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</si>
  <si>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</si>
  <si>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</si>
  <si>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</si>
  <si>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</si>
  <si>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</si>
  <si>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</si>
  <si>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</si>
  <si>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</si>
  <si>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</si>
  <si>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</si>
  <si>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</si>
  <si>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</si>
  <si>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</si>
  <si>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</si>
  <si>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</si>
  <si>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</si>
  <si>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</si>
  <si>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</si>
  <si>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</si>
  <si>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</si>
  <si>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</si>
  <si>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</si>
  <si>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</si>
  <si>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</si>
  <si>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</si>
  <si>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</si>
  <si>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</si>
  <si>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</si>
  <si>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</si>
  <si>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</si>
  <si>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</si>
  <si>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</si>
  <si>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</si>
  <si>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</si>
  <si>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</si>
  <si>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</si>
  <si>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</si>
  <si>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</si>
  <si>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</si>
  <si>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</si>
  <si>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</si>
  <si>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</si>
  <si>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</si>
  <si>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</si>
  <si>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</si>
  <si>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</si>
  <si>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</si>
  <si>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</si>
  <si>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</si>
  <si>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</si>
  <si>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</si>
  <si>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</si>
  <si>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</si>
  <si>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</si>
  <si>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</si>
  <si>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</si>
  <si>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</si>
  <si>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</si>
  <si>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</si>
  <si>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</si>
  <si>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</si>
  <si>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</si>
  <si>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</si>
  <si>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</si>
  <si>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</si>
  <si>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</si>
  <si>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</si>
  <si>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</si>
  <si>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</si>
  <si>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</si>
  <si>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</si>
  <si>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</si>
  <si>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</si>
  <si>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</si>
  <si>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</si>
  <si>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</si>
  <si>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</si>
  <si>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</si>
  <si>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</si>
  <si>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</si>
  <si>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</si>
  <si>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</si>
  <si>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</si>
  <si>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</si>
  <si>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</si>
  <si>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</si>
  <si>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</si>
  <si>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</si>
  <si>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</si>
  <si>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</si>
  <si>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</si>
  <si>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</si>
  <si>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</si>
  <si>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</si>
  <si>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</si>
  <si>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</si>
  <si>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</si>
  <si>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</si>
  <si>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</si>
  <si>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</si>
  <si>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</si>
  <si>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</si>
  <si>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</si>
  <si>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</si>
  <si>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</si>
  <si>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</si>
  <si>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</si>
  <si>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</si>
  <si>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</si>
  <si>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</si>
  <si>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</si>
  <si>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</si>
  <si>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</si>
  <si>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</si>
  <si>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</si>
  <si>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</si>
  <si>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</si>
  <si>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</si>
  <si>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</si>
  <si>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</si>
  <si>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</si>
  <si>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</si>
  <si>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</si>
  <si>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</si>
  <si>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</si>
  <si>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</si>
  <si>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</si>
  <si>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</si>
  <si>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</si>
  <si>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</si>
  <si>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</si>
  <si>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</si>
  <si>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</si>
  <si>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</si>
  <si>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</si>
  <si>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</si>
  <si>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</si>
  <si>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</si>
  <si>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</si>
  <si>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</si>
  <si>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</si>
  <si>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</si>
  <si>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</si>
  <si>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</si>
  <si>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</si>
  <si>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</si>
  <si>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</si>
  <si>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</si>
  <si>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</si>
  <si>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</si>
  <si>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</si>
  <si>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</si>
  <si>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</si>
  <si>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</si>
  <si>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</si>
  <si>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</si>
  <si>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</si>
  <si>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</si>
  <si>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</si>
  <si>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</si>
  <si>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</si>
  <si>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</si>
  <si>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</si>
  <si>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</si>
  <si>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</si>
  <si>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</si>
  <si>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</si>
  <si>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</si>
  <si>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</si>
  <si>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</si>
  <si>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</si>
  <si>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</si>
  <si>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</si>
  <si>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</si>
  <si>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</si>
  <si>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</si>
  <si>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</si>
  <si>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</si>
  <si>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</si>
  <si>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</si>
  <si>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</si>
  <si>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</si>
  <si>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</si>
  <si>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</si>
  <si>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</si>
  <si>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</si>
  <si>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</si>
  <si>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</si>
  <si>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</si>
  <si>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</si>
  <si>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</si>
  <si>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</si>
  <si>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</si>
  <si>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</si>
  <si>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</si>
  <si>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</si>
  <si>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</si>
  <si>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</si>
  <si>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</si>
  <si>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</si>
  <si>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</si>
  <si>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</si>
  <si>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</si>
  <si>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</si>
  <si>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</si>
  <si>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</si>
  <si>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</si>
  <si>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</si>
  <si>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</si>
  <si>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</si>
  <si>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</si>
  <si>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</si>
  <si>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</si>
  <si>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</si>
  <si>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</si>
  <si>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</si>
  <si>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</si>
  <si>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</si>
  <si>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</si>
  <si>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</si>
  <si>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</si>
  <si>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</si>
  <si>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</si>
  <si>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</si>
  <si>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</si>
  <si>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</si>
  <si>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</si>
  <si>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</si>
  <si>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</si>
  <si>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</si>
  <si>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</si>
  <si>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</si>
  <si>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</si>
  <si>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</si>
  <si>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</si>
  <si>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</si>
  <si>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</si>
  <si>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</si>
  <si>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</si>
  <si>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</si>
  <si>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</si>
  <si>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</si>
  <si>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</si>
  <si>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</si>
  <si>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</si>
  <si>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</si>
  <si>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</si>
  <si>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</si>
  <si>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</si>
  <si>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</si>
  <si>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</si>
  <si>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</si>
  <si>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</si>
  <si>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</si>
  <si>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</si>
  <si>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</si>
  <si>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</si>
  <si>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</si>
  <si>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</si>
  <si>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</si>
  <si>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</si>
  <si>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</si>
  <si>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</si>
  <si>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</si>
  <si>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</si>
  <si>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</si>
  <si>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</si>
  <si>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</si>
  <si>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</si>
  <si>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</si>
  <si>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</si>
  <si>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</si>
  <si>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</si>
  <si>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</si>
  <si>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</si>
  <si>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</si>
  <si>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</si>
  <si>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</si>
  <si>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</si>
  <si>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</si>
  <si>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</si>
  <si>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</si>
  <si>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</si>
  <si>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</si>
  <si>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</si>
  <si>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</si>
  <si>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</si>
  <si>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</si>
  <si>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</si>
  <si>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</si>
  <si>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</si>
  <si>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</si>
  <si>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</si>
  <si>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</si>
  <si>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</si>
  <si>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</si>
  <si>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</si>
  <si>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</si>
  <si>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</si>
  <si>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</si>
  <si>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</si>
  <si>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</si>
  <si>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</si>
  <si>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</si>
  <si>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</si>
  <si>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</si>
  <si>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</si>
  <si>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</si>
  <si>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</si>
  <si>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</si>
  <si>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</si>
  <si>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</si>
  <si>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</si>
  <si>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</si>
  <si>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</si>
  <si>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</si>
  <si>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</si>
  <si>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</si>
  <si>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</si>
  <si>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</si>
  <si>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</si>
  <si>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</si>
  <si>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</si>
  <si>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</si>
  <si>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</si>
  <si>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</si>
  <si>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</si>
  <si>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</si>
  <si>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</si>
  <si>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</si>
  <si>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</si>
  <si>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</si>
  <si>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</si>
  <si>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</si>
  <si>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</si>
  <si>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</si>
  <si>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</si>
  <si>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</si>
  <si>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</si>
  <si>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</si>
  <si>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</si>
  <si>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</si>
  <si>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</si>
  <si>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</si>
  <si>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</si>
  <si>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</si>
  <si>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</si>
  <si>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</si>
  <si>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</si>
  <si>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</si>
  <si>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</si>
  <si>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</si>
  <si>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</si>
  <si>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</si>
  <si>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</si>
  <si>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</si>
  <si>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</si>
  <si>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</si>
  <si>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</si>
  <si>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</si>
  <si>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</si>
  <si>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</si>
  <si>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</si>
  <si>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</si>
  <si>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</si>
  <si>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</si>
  <si>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</si>
  <si>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</si>
  <si>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</si>
  <si>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</si>
  <si>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</si>
  <si>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</si>
  <si>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</si>
  <si>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</si>
  <si>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</si>
  <si>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</si>
  <si>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</si>
  <si>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</si>
  <si>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</si>
  <si>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</si>
  <si>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</si>
  <si>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</si>
  <si>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</si>
  <si>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</si>
  <si>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</si>
  <si>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</si>
  <si>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</si>
  <si>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</si>
  <si>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</si>
  <si>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</si>
  <si>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</si>
  <si>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</si>
  <si>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</si>
  <si>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</si>
  <si>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</si>
  <si>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</si>
  <si>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</si>
  <si>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</si>
  <si>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</si>
  <si>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</si>
  <si>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</si>
  <si>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</si>
  <si>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</si>
  <si>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</si>
  <si>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</si>
  <si>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</si>
  <si>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</si>
  <si>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</si>
  <si>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</si>
  <si>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</si>
  <si>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</si>
  <si>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</si>
  <si>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</si>
  <si>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</si>
  <si>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</si>
  <si>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</si>
  <si>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</si>
  <si>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</si>
  <si>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</si>
  <si>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</si>
  <si>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</si>
  <si>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</si>
  <si>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</si>
  <si>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</si>
  <si>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</si>
  <si>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</si>
  <si>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</si>
  <si>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</si>
  <si>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</si>
  <si>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</si>
  <si>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</si>
  <si>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</si>
  <si>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</si>
  <si>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</si>
  <si>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</si>
  <si>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</si>
  <si>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</si>
  <si>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</si>
  <si>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</si>
  <si>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</si>
  <si>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</si>
  <si>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</si>
  <si>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</si>
  <si>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</si>
  <si>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</si>
  <si>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</si>
  <si>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</si>
  <si>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</si>
  <si>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</si>
  <si>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</si>
  <si>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</si>
  <si>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</si>
  <si>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</si>
  <si>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</si>
  <si>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</si>
  <si>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</si>
  <si>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</si>
  <si>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</si>
  <si>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</si>
  <si>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</si>
  <si>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</si>
  <si>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</si>
  <si>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</si>
  <si>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</si>
  <si>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</si>
  <si>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</si>
  <si>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</si>
  <si>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</si>
  <si>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</si>
  <si>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</si>
  <si>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</si>
  <si>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</si>
  <si>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</si>
  <si>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</si>
  <si>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</si>
  <si>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</si>
  <si>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</si>
  <si>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</si>
  <si>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</si>
  <si>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</si>
  <si>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</si>
  <si>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</si>
  <si>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</si>
  <si>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</si>
  <si>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</si>
  <si>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</si>
  <si>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</si>
  <si>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</si>
  <si>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</si>
  <si>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</si>
  <si>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</si>
  <si>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</si>
  <si>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</si>
  <si>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</si>
  <si>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</si>
  <si>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</si>
  <si>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</si>
  <si>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</si>
  <si>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</si>
  <si>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</si>
  <si>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</si>
  <si>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</si>
  <si>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</si>
  <si>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</si>
  <si>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</si>
  <si>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</si>
  <si>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</si>
  <si>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</si>
  <si>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</si>
  <si>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</si>
  <si>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</si>
  <si>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</si>
  <si>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</si>
  <si>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</si>
  <si>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</si>
  <si>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</si>
  <si>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</si>
  <si>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</si>
  <si>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</si>
  <si>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</si>
  <si>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</si>
  <si>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</si>
  <si>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</si>
  <si>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</si>
  <si>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</si>
  <si>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</si>
  <si>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</si>
  <si>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</si>
  <si>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</si>
  <si>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</si>
  <si>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</si>
  <si>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</si>
  <si>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</si>
  <si>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</si>
  <si>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</si>
  <si>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</si>
  <si>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</si>
  <si>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</si>
  <si>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</si>
  <si>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</si>
  <si>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</si>
  <si>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</si>
  <si>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</si>
  <si>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</si>
  <si>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</si>
  <si>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</si>
  <si>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</si>
  <si>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</si>
  <si>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</si>
  <si>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</si>
  <si>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</si>
  <si>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</si>
  <si>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</si>
  <si>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</si>
  <si>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</si>
  <si>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</si>
  <si>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</si>
  <si>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</si>
  <si>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</si>
  <si>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</si>
  <si>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</si>
  <si>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</si>
  <si>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</si>
  <si>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</si>
  <si>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</si>
  <si>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</si>
  <si>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</si>
  <si>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</si>
  <si>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</si>
  <si>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</si>
  <si>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</si>
  <si>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</si>
  <si>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</si>
  <si>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</si>
  <si>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</si>
  <si>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</si>
  <si>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</si>
  <si>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</si>
  <si>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</si>
  <si>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</si>
  <si>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</si>
  <si>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</si>
  <si>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</si>
  <si>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</si>
  <si>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</si>
  <si>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</si>
  <si>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</si>
  <si>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</si>
  <si>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</si>
  <si>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</si>
  <si>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</si>
  <si>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</si>
  <si>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</si>
  <si>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</si>
  <si>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</si>
  <si>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</si>
  <si>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</si>
  <si>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</si>
  <si>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</si>
  <si>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</si>
  <si>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</si>
  <si>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</si>
  <si>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</si>
  <si>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</si>
  <si>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</si>
  <si>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</si>
  <si>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</si>
  <si>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</si>
  <si>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</si>
  <si>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</si>
  <si>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</si>
  <si>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</si>
  <si>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</si>
  <si>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</si>
  <si>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</si>
  <si>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</si>
  <si>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</si>
  <si>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</si>
  <si>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</si>
  <si>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</si>
  <si>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</si>
  <si>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</si>
  <si>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</si>
  <si>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</si>
  <si>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</si>
  <si>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</si>
  <si>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</si>
  <si>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</si>
  <si>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</si>
  <si>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</si>
  <si>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</si>
  <si>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</si>
  <si>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</si>
  <si>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</si>
  <si>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</si>
  <si>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</si>
  <si>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</si>
  <si>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</si>
  <si>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</si>
  <si>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</si>
  <si>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</si>
  <si>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</si>
  <si>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</si>
  <si>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</si>
  <si>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</si>
  <si>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</si>
  <si>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</si>
  <si>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</si>
  <si>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</si>
  <si>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</si>
  <si>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</si>
  <si>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</si>
  <si>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</si>
  <si>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</si>
  <si>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</si>
  <si>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</si>
  <si>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</si>
  <si>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</si>
  <si>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</si>
  <si>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</si>
  <si>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</si>
  <si>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</si>
  <si>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</si>
  <si>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</si>
  <si>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</si>
  <si>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</si>
  <si>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</si>
  <si>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</si>
  <si>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</si>
  <si>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</si>
  <si>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</si>
  <si>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</si>
  <si>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</si>
  <si>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</si>
  <si>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</si>
  <si>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</si>
  <si>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</si>
  <si>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</si>
  <si>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</si>
  <si>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</si>
  <si>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</si>
  <si>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</si>
  <si>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</si>
  <si>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</si>
  <si>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</si>
  <si>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</si>
  <si>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</si>
  <si>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</si>
  <si>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</si>
  <si>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</si>
  <si>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</si>
  <si>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</si>
  <si>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</si>
  <si>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</si>
  <si>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</si>
  <si>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</si>
  <si>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</si>
  <si>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</si>
  <si>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</si>
  <si>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</si>
  <si>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</si>
  <si>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</si>
  <si>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</si>
  <si>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</si>
  <si>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</si>
  <si>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</si>
  <si>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</si>
  <si>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</si>
  <si>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</si>
  <si>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</si>
  <si>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</si>
  <si>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</si>
  <si>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</si>
  <si>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</si>
  <si>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</si>
  <si>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</si>
  <si>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</si>
  <si>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</si>
  <si>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</si>
  <si>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</si>
  <si>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</si>
  <si>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</si>
  <si>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</si>
  <si>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</si>
  <si>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</si>
  <si>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</si>
  <si>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</si>
  <si>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</si>
  <si>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</si>
  <si>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</si>
  <si>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</si>
  <si>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</si>
  <si>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</si>
  <si>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</si>
  <si>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</si>
  <si>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</si>
  <si>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</si>
  <si>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</si>
  <si>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</si>
  <si>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</si>
  <si>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</si>
  <si>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</si>
  <si>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</si>
  <si>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</si>
  <si>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</si>
  <si>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</si>
  <si>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</si>
  <si>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</si>
  <si>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</si>
  <si>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</si>
  <si>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</si>
  <si>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</si>
  <si>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</si>
  <si>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</si>
  <si>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</si>
  <si>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</si>
  <si>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</si>
  <si>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</si>
  <si>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</si>
  <si>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</si>
  <si>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</si>
  <si>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</si>
  <si>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</si>
  <si>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</si>
  <si>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</si>
  <si>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</si>
  <si>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</si>
  <si>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</si>
  <si>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</si>
  <si>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</si>
  <si>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</si>
  <si>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</si>
  <si>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</si>
  <si>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</si>
  <si>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</si>
  <si>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</si>
  <si>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</si>
  <si>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</si>
  <si>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</si>
  <si>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</si>
  <si>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</si>
  <si>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</si>
  <si>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</si>
  <si>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</si>
  <si>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</si>
  <si>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</si>
  <si>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</si>
  <si>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</si>
  <si>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</si>
  <si>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</si>
  <si>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</si>
  <si>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</si>
  <si>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</si>
  <si>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</si>
  <si>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</si>
  <si>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</si>
  <si>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</si>
  <si>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</si>
  <si>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</si>
  <si>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</si>
  <si>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</si>
  <si>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</si>
  <si>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</si>
  <si>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</si>
  <si>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</si>
  <si>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</si>
  <si>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</si>
  <si>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</si>
  <si>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</si>
  <si>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</si>
  <si>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</si>
  <si>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</si>
  <si>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</si>
  <si>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</si>
  <si>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</si>
  <si>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</si>
  <si>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</si>
  <si>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</si>
  <si>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</si>
  <si>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</si>
  <si>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</si>
  <si>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</si>
  <si>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</si>
  <si>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</si>
  <si>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</si>
  <si>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</si>
  <si>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</si>
  <si>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</si>
  <si>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</si>
  <si>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</si>
  <si>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</si>
  <si>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</si>
  <si>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</si>
  <si>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</si>
  <si>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</si>
  <si>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</si>
  <si>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</si>
  <si>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</si>
  <si>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</si>
  <si>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</si>
  <si>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</si>
  <si>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</si>
  <si>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</si>
  <si>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</si>
  <si>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</si>
  <si>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</si>
  <si>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</si>
  <si>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</si>
  <si>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</si>
  <si>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</si>
  <si>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</si>
  <si>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</si>
  <si>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</si>
  <si>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</si>
  <si>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</si>
  <si>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</si>
  <si>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</si>
  <si>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</si>
  <si>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</si>
  <si>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</si>
  <si>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</si>
  <si>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</si>
  <si>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</si>
  <si>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</si>
  <si>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</si>
  <si>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</si>
  <si>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</si>
  <si>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</si>
  <si>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</si>
  <si>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</si>
  <si>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</si>
  <si>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</si>
  <si>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</si>
  <si>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</si>
  <si>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</si>
  <si>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</si>
  <si>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</si>
  <si>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</si>
  <si>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</si>
  <si>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</si>
  <si>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</si>
  <si>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</si>
  <si>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</si>
  <si>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</si>
  <si>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</si>
  <si>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</si>
  <si>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</si>
  <si>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</si>
  <si>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</si>
  <si>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</si>
  <si>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</si>
  <si>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</si>
  <si>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</si>
  <si>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</si>
  <si>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</si>
  <si>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</si>
  <si>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</si>
  <si>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</si>
  <si>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</si>
  <si>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</si>
  <si>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</si>
  <si>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</si>
  <si>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</si>
  <si>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</si>
  <si>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</si>
  <si>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</si>
  <si>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</si>
  <si>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</si>
  <si>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</si>
  <si>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</si>
  <si>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</si>
  <si>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</si>
  <si>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</si>
  <si>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</si>
  <si>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</si>
  <si>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</si>
  <si>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</si>
  <si>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</si>
  <si>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</si>
  <si>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</si>
  <si>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</si>
  <si>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</si>
  <si>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</si>
  <si>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</si>
  <si>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</si>
  <si>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</si>
  <si>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</si>
  <si>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</si>
  <si>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</si>
  <si>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</si>
  <si>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</si>
  <si>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</si>
  <si>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</si>
  <si>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</si>
  <si>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</si>
  <si>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</si>
  <si>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</si>
  <si>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</si>
  <si>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</si>
  <si>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</si>
  <si>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</si>
  <si>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</si>
  <si>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</si>
  <si>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</si>
  <si>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</si>
  <si>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</si>
  <si>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</si>
  <si>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</si>
  <si>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</si>
  <si>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</si>
  <si>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</si>
  <si>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</si>
  <si>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</si>
  <si>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</si>
  <si>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</si>
  <si>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</si>
  <si>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</si>
  <si>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</si>
  <si>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</si>
  <si>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</si>
  <si>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</si>
  <si>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</si>
  <si>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</si>
  <si>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</si>
  <si>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</si>
  <si>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</si>
  <si>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</si>
  <si>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</si>
  <si>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</si>
  <si>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</si>
  <si>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</si>
  <si>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</si>
  <si>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</si>
  <si>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</si>
  <si>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</si>
  <si>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</si>
  <si>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</si>
  <si>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</si>
  <si>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</si>
  <si>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</si>
  <si>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</si>
  <si>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</si>
  <si>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</si>
  <si>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</si>
  <si>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</si>
  <si>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</si>
  <si>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</si>
  <si>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</si>
  <si>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</si>
  <si>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</si>
  <si>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</si>
  <si>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</si>
  <si>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</si>
  <si>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</si>
  <si>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</si>
  <si>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</si>
  <si>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</si>
  <si>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</si>
  <si>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</si>
  <si>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</si>
  <si>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</si>
  <si>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</si>
  <si>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</si>
  <si>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</si>
  <si>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</si>
  <si>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</si>
  <si>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</si>
  <si>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</si>
  <si>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</si>
  <si>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</si>
  <si>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</si>
  <si>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</si>
  <si>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</si>
  <si>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</si>
  <si>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</si>
  <si>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</si>
  <si>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</si>
  <si>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</si>
  <si>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</si>
  <si>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</si>
  <si>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</si>
  <si>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</si>
  <si>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</si>
  <si>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</si>
  <si>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</si>
  <si>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</si>
  <si>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</si>
  <si>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</si>
  <si>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</si>
  <si>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</si>
  <si>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</si>
  <si>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</si>
  <si>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</si>
  <si>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</si>
  <si>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</si>
  <si>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</si>
  <si>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</si>
  <si>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</si>
  <si>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</si>
  <si>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</si>
  <si>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</si>
  <si>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</si>
  <si>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</si>
  <si>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</si>
  <si>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</si>
  <si>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</si>
  <si>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</si>
  <si>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</si>
  <si>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</si>
  <si>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</si>
  <si>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</si>
  <si>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</si>
  <si>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</si>
  <si>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</si>
  <si>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</si>
  <si>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</si>
  <si>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</si>
  <si>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</si>
  <si>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</si>
  <si>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</si>
  <si>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</si>
  <si>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</si>
  <si>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</si>
  <si>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</si>
  <si>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</si>
  <si>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</si>
  <si>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</si>
  <si>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</si>
  <si>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</si>
  <si>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</si>
  <si>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</si>
  <si>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</si>
  <si>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</si>
  <si>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</si>
  <si>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</si>
  <si>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</si>
  <si>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</si>
  <si>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</si>
  <si>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</si>
  <si>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</si>
  <si>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</si>
  <si>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</si>
  <si>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</si>
  <si>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</si>
  <si>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</si>
  <si>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</si>
  <si>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</si>
  <si>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</si>
  <si>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</si>
  <si>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</si>
  <si>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</si>
  <si>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</si>
  <si>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</si>
  <si>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</si>
  <si>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</si>
  <si>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</si>
  <si>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</si>
  <si>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</si>
  <si>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</si>
  <si>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</si>
  <si>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</si>
  <si>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</si>
  <si>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</si>
  <si>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</si>
  <si>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</si>
  <si>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</si>
  <si>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</si>
  <si>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</si>
  <si>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</si>
  <si>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</si>
  <si>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</si>
  <si>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</si>
  <si>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</si>
  <si>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</si>
  <si>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</si>
  <si>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</si>
  <si>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</si>
  <si>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</si>
  <si>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</si>
  <si>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</si>
  <si>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</si>
  <si>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</si>
  <si>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</si>
  <si>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</si>
  <si>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</si>
  <si>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</si>
  <si>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</si>
  <si>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</si>
  <si>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</si>
  <si>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</si>
  <si>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</si>
  <si>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</si>
  <si>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</si>
  <si>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</si>
  <si>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</si>
  <si>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</si>
  <si>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</si>
  <si>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</si>
  <si>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</si>
  <si>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</si>
  <si>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</si>
  <si>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</si>
  <si>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</si>
  <si>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</si>
  <si>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</si>
  <si>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</si>
  <si>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</si>
  <si>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</si>
  <si>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</si>
  <si>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</si>
  <si>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</si>
  <si>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</si>
  <si>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</si>
  <si>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</si>
  <si>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</si>
  <si>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</si>
  <si>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</si>
  <si>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</si>
  <si>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</si>
  <si>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</si>
  <si>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</si>
  <si>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</si>
  <si>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</si>
  <si>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</si>
  <si>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</si>
  <si>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</si>
  <si>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</si>
  <si>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</si>
  <si>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</si>
  <si>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</si>
  <si>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</si>
  <si>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</si>
  <si>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</si>
  <si>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</si>
  <si>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</si>
  <si>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</si>
  <si>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</si>
  <si>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</si>
  <si>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</si>
  <si>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</si>
  <si>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</si>
  <si>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</si>
  <si>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</si>
  <si>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</si>
  <si>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</si>
  <si>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</si>
  <si>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</si>
  <si>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</si>
  <si>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</si>
  <si>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</si>
  <si>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</si>
  <si>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</si>
  <si>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</si>
  <si>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</si>
  <si>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</si>
  <si>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</si>
  <si>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</si>
  <si>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</si>
  <si>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</si>
  <si>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</si>
  <si>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</si>
  <si>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</si>
  <si>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</si>
  <si>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</si>
  <si>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</si>
  <si>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</si>
  <si>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</si>
  <si>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</si>
  <si>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</si>
  <si>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</si>
  <si>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</si>
  <si>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</si>
  <si>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</si>
  <si>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</si>
  <si>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</si>
  <si>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</si>
  <si>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</si>
  <si>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</si>
  <si>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</si>
  <si>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</si>
  <si>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</si>
  <si>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</si>
  <si>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</si>
  <si>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</si>
  <si>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</si>
  <si>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</si>
  <si>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</si>
  <si>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</si>
  <si>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</si>
  <si>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</si>
  <si>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</si>
  <si>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</si>
  <si>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</si>
  <si>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</si>
  <si>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</si>
  <si>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</si>
  <si>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</si>
  <si>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</si>
  <si>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</si>
  <si>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</si>
  <si>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</si>
  <si>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</si>
  <si>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</si>
  <si>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</si>
  <si>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</si>
  <si>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</si>
  <si>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</si>
  <si>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</si>
  <si>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</si>
  <si>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</si>
  <si>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</si>
  <si>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</si>
  <si>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</si>
  <si>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</si>
  <si>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</si>
  <si>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</si>
  <si>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</si>
  <si>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</si>
  <si>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</si>
  <si>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</si>
  <si>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</si>
  <si>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</si>
  <si>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</si>
  <si>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</si>
  <si>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</si>
  <si>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</si>
  <si>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</si>
  <si>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</si>
  <si>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</si>
  <si>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</si>
  <si>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</si>
  <si>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</si>
  <si>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</si>
  <si>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</si>
  <si>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</si>
  <si>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</si>
  <si>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</si>
  <si>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</si>
  <si>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</si>
  <si>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</si>
  <si>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</si>
  <si>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</si>
  <si>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</si>
  <si>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</si>
  <si>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</si>
  <si>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</si>
  <si>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</si>
  <si>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</si>
  <si>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</si>
  <si>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</si>
  <si>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</si>
  <si>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</si>
  <si>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</si>
  <si>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</si>
  <si>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</si>
  <si>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</si>
  <si>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</si>
  <si>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</si>
  <si>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</si>
  <si>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</si>
  <si>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</si>
  <si>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</si>
  <si>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</si>
  <si>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</si>
  <si>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</si>
  <si>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</si>
  <si>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</si>
  <si>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</si>
  <si>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</si>
  <si>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</si>
  <si>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</si>
  <si>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</si>
  <si>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</si>
  <si>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</si>
  <si>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</si>
  <si>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</si>
  <si>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</si>
  <si>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</si>
  <si>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</si>
  <si>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</si>
  <si>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</si>
  <si>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</si>
  <si>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</si>
  <si>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</si>
  <si>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</si>
  <si>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</si>
  <si>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</si>
  <si>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</si>
  <si>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</si>
  <si>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</si>
  <si>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</si>
  <si>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</si>
  <si>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</si>
  <si>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</si>
  <si>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</si>
  <si>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</si>
  <si>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</si>
  <si>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</si>
  <si>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</si>
  <si>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</si>
  <si>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</si>
  <si>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</si>
  <si>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</si>
  <si>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</si>
  <si>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</si>
  <si>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</si>
  <si>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</si>
  <si>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</si>
  <si>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</si>
  <si>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</si>
  <si>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</si>
  <si>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</si>
  <si>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</si>
  <si>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</si>
  <si>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</si>
  <si>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</si>
  <si>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</si>
  <si>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</si>
  <si>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</si>
  <si>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</si>
  <si>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</si>
  <si>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</si>
  <si>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</si>
  <si>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</si>
  <si>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</si>
  <si>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</si>
  <si>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</si>
  <si>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</si>
  <si>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</si>
  <si>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</si>
  <si>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</si>
  <si>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</si>
  <si>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</si>
  <si>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</si>
  <si>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</si>
  <si>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</si>
  <si>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</si>
  <si>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</si>
  <si>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</si>
  <si>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</si>
  <si>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</si>
  <si>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</si>
  <si>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</si>
  <si>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</si>
  <si>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</si>
  <si>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</si>
  <si>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</si>
  <si>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</si>
  <si>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</si>
  <si>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</si>
  <si>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</si>
  <si>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</si>
  <si>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</si>
  <si>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</si>
  <si>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</si>
  <si>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</si>
  <si>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</si>
  <si>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</si>
  <si>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</si>
  <si>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</si>
  <si>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</si>
  <si>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</si>
  <si>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</si>
  <si>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</si>
  <si>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</si>
  <si>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</si>
  <si>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</si>
  <si>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</si>
  <si>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</si>
  <si>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</si>
  <si>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</si>
  <si>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</si>
  <si>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</si>
  <si>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</si>
  <si>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</si>
  <si>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</si>
  <si>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</si>
  <si>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</si>
  <si>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</si>
  <si>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</si>
  <si>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</si>
  <si>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</si>
  <si>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</si>
  <si>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</si>
  <si>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</si>
  <si>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</si>
  <si>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</si>
  <si>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</si>
  <si>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</si>
  <si>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</si>
  <si>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</si>
  <si>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</si>
  <si>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</si>
  <si>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</si>
  <si>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</si>
  <si>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</si>
  <si>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</si>
  <si>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</si>
  <si>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</si>
  <si>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</si>
  <si>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</si>
  <si>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</si>
  <si>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</si>
  <si>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</si>
  <si>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</si>
  <si>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</si>
  <si>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</si>
  <si>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</si>
  <si>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</si>
  <si>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</si>
  <si>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</si>
  <si>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</si>
  <si>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</si>
  <si>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</si>
  <si>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</si>
  <si>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</si>
  <si>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</si>
  <si>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</si>
  <si>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</si>
  <si>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</si>
  <si>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</si>
  <si>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</si>
  <si>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</si>
  <si>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</si>
  <si>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</si>
  <si>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</si>
  <si>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</si>
  <si>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</si>
  <si>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</si>
  <si>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</si>
  <si>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</si>
  <si>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</si>
  <si>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</si>
  <si>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</si>
  <si>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</si>
  <si>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</si>
  <si>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</si>
  <si>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</si>
  <si>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</si>
  <si>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</si>
  <si>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</si>
  <si>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</si>
  <si>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</si>
  <si>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</si>
  <si>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</si>
  <si>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</si>
  <si>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</si>
  <si>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</si>
  <si>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</si>
  <si>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</si>
  <si>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</si>
  <si>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</si>
  <si>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</si>
  <si>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</si>
  <si>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</si>
  <si>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</si>
  <si>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</si>
  <si>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</si>
  <si>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</si>
  <si>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</si>
  <si>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</si>
  <si>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</si>
  <si>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</si>
  <si>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</si>
  <si>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</si>
  <si>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</si>
  <si>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</si>
  <si>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</si>
  <si>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</si>
  <si>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</si>
  <si>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</si>
  <si>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</si>
  <si>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</si>
  <si>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</si>
  <si>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</si>
  <si>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</si>
  <si>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</si>
  <si>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</si>
  <si>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</si>
  <si>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</si>
  <si>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</si>
  <si>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</si>
  <si>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</si>
  <si>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</si>
  <si>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</si>
  <si>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</si>
  <si>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</si>
  <si>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</si>
  <si>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</si>
  <si>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</si>
  <si>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</si>
  <si>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</si>
  <si>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</si>
  <si>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</si>
  <si>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</si>
  <si>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</si>
  <si>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</si>
  <si>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</si>
  <si>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</si>
  <si>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</si>
  <si>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</si>
  <si>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</si>
  <si>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</si>
  <si>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</si>
  <si>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</si>
  <si>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</si>
  <si>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</si>
  <si>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</si>
  <si>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</si>
  <si>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</si>
  <si>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</si>
  <si>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</si>
  <si>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</si>
  <si>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</si>
  <si>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</si>
  <si>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</si>
  <si>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</si>
  <si>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</si>
  <si>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</si>
  <si>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</si>
  <si>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</si>
  <si>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</si>
  <si>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</si>
  <si>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</si>
  <si>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</si>
  <si>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</si>
  <si>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</si>
  <si>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</si>
  <si>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</si>
  <si>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</si>
  <si>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</si>
  <si>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</si>
  <si>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</si>
  <si>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</si>
  <si>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</si>
  <si>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</si>
  <si>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</si>
  <si>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</si>
  <si>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</si>
  <si>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</si>
  <si>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</si>
  <si>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</si>
  <si>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</si>
  <si>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</si>
  <si>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</si>
  <si>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</si>
  <si>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</si>
  <si>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</si>
  <si>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</si>
  <si>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</si>
  <si>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</si>
  <si>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</si>
  <si>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</si>
  <si>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</si>
  <si>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</si>
  <si>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</si>
  <si>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</si>
  <si>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</si>
  <si>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</si>
  <si>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</si>
  <si>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</si>
  <si>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</si>
  <si>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</si>
  <si>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</si>
  <si>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</si>
  <si>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</si>
  <si>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</si>
  <si>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</si>
  <si>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</si>
  <si>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</si>
  <si>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</si>
  <si>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</si>
  <si>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</si>
  <si>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</si>
  <si>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</si>
  <si>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</si>
  <si>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</si>
  <si>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</si>
  <si>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</si>
  <si>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</si>
  <si>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</si>
  <si>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</si>
  <si>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</si>
  <si>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</si>
  <si>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</si>
  <si>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</si>
  <si>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</si>
  <si>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</si>
  <si>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</si>
  <si>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</si>
  <si>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</si>
  <si>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</si>
  <si>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</si>
  <si>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</si>
  <si>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</si>
  <si>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</si>
  <si>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</si>
  <si>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</si>
  <si>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</si>
  <si>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</si>
  <si>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</si>
  <si>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</si>
  <si>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</si>
  <si>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</si>
  <si>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</si>
  <si>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</si>
  <si>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</si>
  <si>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</si>
  <si>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</si>
  <si>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</si>
  <si>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</si>
  <si>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</si>
  <si>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</si>
  <si>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</si>
  <si>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</si>
  <si>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</si>
  <si>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</si>
  <si>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</si>
  <si>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</si>
  <si>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</si>
  <si>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</si>
  <si>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</si>
  <si>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</si>
  <si>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</si>
  <si>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</si>
  <si>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</si>
  <si>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</si>
  <si>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</si>
  <si>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</si>
  <si>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</si>
  <si>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</si>
  <si>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</si>
  <si>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</si>
  <si>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</si>
  <si>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</si>
  <si>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</si>
  <si>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</si>
  <si>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</si>
  <si>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</si>
  <si>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</si>
  <si>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</si>
  <si>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</si>
  <si>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</si>
  <si>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</si>
  <si>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</si>
  <si>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</si>
  <si>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</si>
  <si>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</si>
  <si>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</si>
  <si>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</si>
  <si>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</si>
  <si>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</si>
  <si>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</si>
  <si>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</si>
  <si>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</si>
  <si>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</si>
  <si>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</si>
  <si>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</si>
  <si>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</si>
  <si>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</si>
  <si>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</si>
  <si>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</si>
  <si>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</si>
  <si>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</si>
  <si>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</si>
  <si>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</si>
  <si>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</si>
  <si>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</si>
  <si>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</si>
  <si>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</si>
  <si>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</si>
  <si>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</si>
  <si>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</si>
  <si>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</si>
  <si>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</si>
  <si>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</si>
  <si>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</si>
  <si>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</si>
  <si>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</si>
  <si>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</si>
  <si>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</si>
  <si>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</si>
  <si>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</si>
  <si>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</si>
  <si>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</si>
  <si>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</si>
  <si>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</si>
  <si>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</si>
  <si>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</si>
  <si>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</si>
  <si>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</si>
  <si>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</si>
  <si>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</si>
  <si>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</si>
  <si>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</si>
  <si>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</si>
  <si>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</si>
  <si>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</si>
  <si>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</si>
  <si>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</si>
  <si>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</si>
  <si>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</si>
  <si>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</si>
  <si>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</si>
  <si>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</si>
  <si>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</si>
  <si>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</si>
  <si>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</si>
  <si>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</si>
  <si>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</si>
  <si>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</si>
  <si>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</si>
  <si>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</si>
  <si>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</si>
  <si>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</si>
  <si>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</si>
  <si>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</si>
  <si>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</si>
  <si>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</si>
  <si>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</si>
  <si>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</si>
  <si>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</si>
  <si>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</si>
  <si>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</si>
  <si>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</si>
  <si>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</si>
  <si>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</si>
  <si>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</si>
  <si>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</si>
  <si>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</si>
  <si>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</si>
  <si>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</si>
  <si>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</si>
  <si>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</si>
  <si>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</si>
  <si>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</si>
  <si>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</si>
  <si>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</si>
  <si>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</si>
  <si>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</si>
  <si>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</si>
  <si>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</si>
  <si>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</si>
  <si>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</si>
  <si>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</si>
  <si>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</si>
  <si>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</si>
  <si>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</si>
  <si>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</si>
  <si>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</si>
  <si>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</si>
  <si>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</si>
  <si>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</si>
  <si>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</si>
  <si>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</si>
  <si>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</si>
  <si>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</si>
  <si>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</si>
  <si>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</si>
  <si>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</si>
  <si>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</si>
  <si>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</si>
  <si>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</si>
  <si>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</si>
  <si>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</si>
  <si>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</si>
  <si>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</si>
  <si>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</si>
  <si>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</si>
  <si>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</si>
  <si>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</si>
  <si>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</si>
  <si>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</si>
  <si>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</si>
  <si>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</si>
  <si>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</si>
  <si>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</si>
  <si>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</si>
  <si>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</si>
  <si>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</si>
  <si>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</si>
  <si>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</si>
  <si>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</si>
  <si>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</si>
  <si>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</si>
  <si>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</si>
  <si>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</si>
  <si>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</si>
  <si>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</si>
  <si>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</si>
  <si>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</si>
  <si>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</si>
  <si>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</si>
  <si>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</si>
  <si>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</si>
  <si>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</si>
  <si>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</si>
  <si>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</si>
  <si>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</si>
  <si>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</si>
  <si>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</si>
  <si>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</si>
  <si>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</si>
  <si>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</si>
  <si>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</si>
  <si>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</si>
  <si>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</si>
  <si>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</si>
  <si>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</si>
  <si>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</si>
  <si>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</si>
  <si>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</si>
  <si>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</si>
  <si>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</si>
  <si>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</si>
  <si>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</si>
  <si>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</si>
  <si>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</si>
  <si>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</si>
  <si>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</si>
  <si>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</si>
  <si>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</si>
  <si>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</si>
  <si>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</si>
  <si>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</si>
  <si>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</si>
  <si>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</si>
  <si>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</si>
  <si>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</si>
  <si>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</si>
  <si>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</si>
  <si>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</si>
  <si>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</si>
  <si>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</si>
  <si>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</si>
  <si>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</si>
  <si>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</si>
  <si>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</si>
  <si>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</si>
  <si>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</si>
  <si>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</si>
  <si>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</si>
  <si>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</si>
  <si>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</si>
  <si>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</si>
  <si>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</si>
  <si>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</si>
  <si>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</si>
  <si>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</si>
  <si>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</si>
  <si>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</si>
  <si>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</si>
  <si>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</si>
  <si>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</si>
  <si>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</si>
  <si>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</si>
  <si>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</si>
  <si>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</si>
  <si>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</si>
  <si>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</si>
  <si>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</si>
  <si>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</si>
  <si>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</si>
  <si>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</si>
  <si>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</si>
  <si>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</si>
  <si>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</si>
  <si>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</si>
  <si>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</si>
  <si>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</si>
  <si>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</si>
  <si>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</si>
  <si>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</si>
  <si>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</si>
  <si>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</si>
  <si>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</si>
  <si>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</si>
  <si>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</si>
  <si>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</si>
  <si>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</si>
  <si>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</si>
  <si>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</si>
  <si>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</si>
  <si>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</si>
  <si>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</si>
  <si>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</si>
  <si>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</si>
  <si>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</si>
  <si>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</si>
  <si>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</si>
  <si>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</si>
  <si>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</si>
  <si>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</si>
  <si>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</si>
  <si>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</si>
  <si>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</si>
  <si>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</si>
  <si>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</si>
  <si>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</si>
  <si>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</si>
  <si>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</si>
  <si>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</si>
  <si>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</si>
  <si>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</si>
  <si>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</si>
  <si>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</si>
  <si>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</si>
  <si>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</si>
  <si>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</si>
  <si>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</si>
  <si>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</si>
  <si>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</si>
  <si>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</si>
  <si>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</si>
  <si>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</si>
  <si>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</si>
  <si>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</si>
  <si>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</si>
  <si>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</si>
  <si>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</si>
  <si>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</si>
  <si>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</si>
  <si>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</si>
  <si>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</si>
  <si>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</si>
  <si>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</si>
  <si>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</si>
  <si>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</si>
  <si>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</si>
  <si>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</si>
  <si>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</si>
  <si>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</si>
  <si>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</si>
  <si>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</si>
  <si>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</si>
  <si>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</si>
  <si>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</si>
  <si>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</si>
  <si>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</si>
  <si>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</si>
  <si>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</si>
  <si>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</si>
  <si>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</si>
  <si>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</si>
  <si>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</si>
  <si>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</si>
  <si>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</si>
  <si>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</si>
  <si>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</si>
  <si>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</si>
  <si>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</si>
  <si>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</si>
  <si>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</si>
  <si>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</si>
  <si>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</si>
  <si>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</si>
  <si>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</si>
  <si>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</si>
  <si>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</si>
  <si>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</si>
  <si>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</si>
  <si>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</si>
  <si>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</si>
  <si>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</si>
  <si>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</si>
  <si>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</si>
  <si>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</si>
  <si>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</si>
  <si>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</si>
  <si>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</si>
  <si>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</si>
  <si>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</si>
  <si>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</si>
  <si>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</si>
  <si>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</si>
  <si>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</si>
  <si>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</si>
  <si>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</si>
  <si>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</si>
  <si>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</si>
  <si>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</si>
  <si>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</si>
  <si>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</si>
  <si>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</si>
  <si>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</si>
  <si>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</si>
  <si>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</si>
  <si>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</si>
  <si>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</si>
  <si>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</si>
  <si>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</si>
  <si>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</si>
  <si>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</si>
  <si>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</si>
  <si>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</si>
  <si>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</si>
  <si>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</si>
  <si>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</si>
  <si>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</si>
  <si>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</si>
  <si>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</si>
  <si>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</si>
  <si>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</si>
  <si>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</si>
  <si>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</si>
  <si>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</si>
  <si>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</si>
  <si>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</si>
  <si>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</si>
  <si>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</si>
  <si>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</si>
  <si>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</si>
  <si>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</si>
  <si>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</si>
  <si>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</si>
  <si>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</si>
  <si>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</si>
  <si>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</si>
  <si>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</si>
  <si>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</si>
  <si>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</si>
  <si>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</si>
  <si>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</si>
  <si>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</si>
  <si>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</si>
  <si>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</si>
  <si>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</si>
  <si>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</si>
  <si>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</si>
  <si>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</si>
  <si>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</si>
  <si>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</si>
  <si>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</si>
  <si>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</si>
  <si>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</si>
  <si>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</si>
  <si>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</si>
  <si>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</si>
  <si>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</si>
  <si>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</si>
  <si>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</si>
  <si>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</si>
  <si>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</si>
  <si>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</si>
  <si>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</si>
  <si>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</si>
  <si>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</si>
  <si>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</si>
  <si>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</si>
  <si>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</si>
  <si>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</si>
  <si>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</si>
  <si>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</si>
  <si>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</si>
  <si>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</si>
  <si>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</si>
  <si>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</si>
  <si>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</si>
  <si>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</si>
  <si>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</si>
  <si>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</si>
  <si>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</si>
  <si>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</si>
  <si>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</si>
  <si>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</si>
  <si>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</si>
  <si>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</si>
  <si>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</si>
  <si>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</si>
  <si>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</si>
  <si>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</si>
  <si>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</si>
  <si>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</si>
  <si>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</si>
  <si>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</si>
  <si>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</si>
  <si>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</si>
  <si>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</si>
  <si>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</si>
  <si>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</si>
  <si>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</si>
  <si>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</si>
  <si>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</si>
  <si>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</si>
  <si>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</si>
  <si>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</si>
  <si>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</si>
  <si>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</si>
  <si>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</si>
  <si>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</si>
  <si>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</si>
  <si>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</si>
  <si>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</si>
  <si>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</si>
  <si>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</si>
  <si>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</si>
  <si>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</si>
  <si>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</si>
  <si>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</si>
  <si>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</si>
  <si>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</si>
  <si>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</si>
  <si>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</si>
  <si>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</si>
  <si>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</si>
  <si>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</si>
  <si>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</si>
  <si>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</si>
  <si>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</si>
  <si>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</si>
  <si>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</si>
  <si>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</si>
  <si>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</si>
  <si>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</si>
  <si>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</si>
  <si>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</si>
  <si>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</si>
  <si>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</si>
  <si>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</si>
  <si>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</si>
  <si>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</si>
  <si>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</si>
  <si>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</si>
  <si>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</si>
  <si>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</si>
  <si>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</si>
  <si>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</si>
  <si>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</si>
  <si>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</si>
  <si>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</si>
  <si>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</si>
  <si>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</si>
  <si>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</si>
  <si>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</si>
  <si>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</si>
  <si>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</si>
  <si>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</si>
  <si>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</si>
  <si>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</si>
  <si>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</si>
  <si>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</si>
  <si>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</si>
  <si>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</si>
  <si>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</si>
  <si>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</si>
  <si>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</si>
  <si>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</si>
  <si>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</si>
  <si>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</si>
  <si>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</si>
  <si>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</si>
  <si>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</si>
  <si>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</si>
  <si>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</si>
  <si>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</si>
  <si>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</si>
  <si>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</si>
  <si>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</si>
  <si>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</si>
  <si>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</si>
  <si>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</si>
  <si>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</si>
  <si>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</si>
  <si>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</si>
  <si>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</si>
  <si>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</si>
  <si>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</si>
  <si>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</si>
  <si>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</si>
  <si>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</si>
  <si>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</si>
  <si>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</si>
  <si>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</si>
  <si>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</si>
  <si>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</si>
  <si>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</si>
  <si>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</si>
  <si>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</si>
  <si>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</si>
  <si>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</si>
  <si>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</si>
  <si>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</si>
  <si>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</si>
  <si>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</si>
  <si>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</si>
  <si>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</si>
  <si>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</si>
  <si>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</si>
  <si>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</si>
  <si>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</si>
  <si>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</si>
  <si>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</si>
  <si>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</si>
  <si>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</si>
  <si>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</si>
  <si>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</si>
  <si>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</si>
  <si>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</si>
  <si>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</si>
  <si>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</si>
  <si>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</si>
  <si>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</si>
  <si>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</si>
  <si>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</si>
  <si>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</si>
  <si>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</si>
  <si>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</si>
  <si>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</si>
  <si>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</si>
  <si>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</si>
  <si>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</si>
  <si>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</si>
  <si>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</si>
  <si>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</si>
  <si>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</si>
  <si>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</si>
  <si>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</si>
  <si>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</si>
  <si>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</si>
  <si>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</si>
  <si>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</si>
  <si>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</si>
  <si>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</si>
  <si>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</si>
  <si>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</si>
  <si>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</si>
  <si>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</si>
  <si>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</si>
  <si>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</si>
  <si>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</si>
  <si>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</si>
  <si>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</si>
  <si>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</si>
  <si>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</si>
  <si>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</si>
  <si>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</si>
  <si>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</si>
  <si>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</si>
  <si>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</si>
  <si>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</si>
  <si>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</si>
  <si>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</si>
  <si>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</si>
  <si>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</si>
  <si>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</si>
  <si>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</si>
  <si>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</si>
  <si>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</si>
  <si>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</si>
  <si>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</si>
  <si>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</si>
  <si>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</si>
  <si>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</si>
  <si>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</si>
  <si>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</si>
  <si>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</si>
  <si>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</si>
  <si>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</si>
  <si>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</si>
  <si>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</si>
  <si>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</si>
  <si>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</si>
  <si>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</si>
  <si>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</si>
  <si>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</si>
  <si>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</si>
  <si>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</si>
  <si>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</si>
  <si>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</si>
  <si>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</si>
  <si>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</si>
  <si>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</si>
  <si>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</si>
  <si>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</si>
  <si>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</si>
  <si>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</si>
  <si>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</si>
  <si>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</si>
  <si>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</si>
  <si>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</si>
  <si>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</si>
  <si>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</si>
  <si>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</si>
  <si>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</si>
  <si>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</si>
  <si>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</si>
  <si>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</si>
  <si>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</si>
  <si>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</si>
  <si>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</si>
  <si>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</si>
  <si>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</si>
  <si>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</si>
  <si>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</si>
  <si>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</si>
  <si>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</si>
  <si>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</si>
  <si>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</si>
  <si>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</si>
  <si>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</si>
  <si>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</si>
  <si>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</si>
  <si>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</si>
  <si>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</si>
  <si>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</si>
  <si>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</si>
  <si>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</si>
  <si>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</si>
  <si>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</si>
  <si>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</si>
  <si>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</si>
  <si>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</si>
  <si>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</si>
  <si>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</si>
  <si>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</si>
  <si>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</si>
  <si>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</si>
  <si>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</si>
  <si>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</si>
  <si>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</si>
  <si>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</si>
  <si>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</si>
  <si>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</si>
  <si>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</si>
  <si>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</si>
  <si>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</si>
  <si>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</si>
  <si>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</si>
  <si>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</si>
  <si>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</si>
  <si>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</si>
  <si>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</si>
  <si>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</si>
  <si>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</si>
  <si>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</si>
  <si>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</si>
  <si>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</si>
  <si>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</si>
  <si>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</si>
  <si>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</si>
  <si>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</si>
  <si>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</si>
  <si>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</si>
  <si>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</si>
  <si>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</si>
  <si>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</si>
  <si>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</si>
  <si>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</si>
  <si>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</si>
  <si>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</si>
  <si>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</si>
  <si>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</si>
  <si>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</si>
  <si>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</si>
  <si>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</si>
  <si>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</si>
  <si>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</si>
  <si>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</si>
  <si>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</si>
  <si>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</si>
  <si>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</si>
  <si>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</si>
  <si>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</si>
  <si>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</si>
  <si>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</si>
  <si>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</si>
  <si>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</si>
  <si>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</si>
  <si>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</si>
  <si>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</si>
  <si>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</si>
  <si>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</si>
  <si>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</si>
  <si>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</si>
  <si>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</si>
  <si>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</si>
  <si>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</si>
  <si>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</si>
  <si>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</si>
  <si>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</si>
  <si>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</si>
  <si>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</si>
  <si>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</si>
  <si>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</si>
  <si>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</si>
  <si>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</si>
  <si>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</si>
  <si>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</si>
  <si>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</si>
  <si>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</si>
  <si>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</si>
  <si>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</si>
  <si>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</si>
  <si>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</si>
  <si>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</si>
  <si>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</si>
  <si>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</si>
  <si>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</si>
  <si>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</si>
  <si>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</si>
  <si>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</si>
  <si>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</si>
  <si>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</si>
  <si>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</si>
  <si>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</si>
  <si>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</si>
  <si>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</si>
  <si>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</si>
  <si>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</si>
  <si>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</si>
  <si>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</si>
  <si>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</si>
  <si>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</si>
  <si>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</si>
  <si>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</si>
  <si>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</si>
  <si>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</si>
  <si>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</si>
  <si>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</si>
  <si>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</si>
  <si>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</si>
  <si>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</si>
  <si>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</si>
  <si>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</si>
  <si>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</si>
  <si>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</si>
  <si>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</si>
  <si>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</si>
  <si>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</si>
  <si>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</si>
  <si>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</si>
  <si>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</si>
  <si>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</si>
  <si>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</si>
  <si>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</si>
  <si>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</si>
  <si>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</si>
  <si>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</si>
  <si>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</si>
  <si>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</si>
  <si>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</si>
  <si>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</si>
  <si>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</si>
  <si>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</si>
  <si>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</si>
  <si>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</si>
  <si>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</si>
  <si>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</si>
  <si>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</si>
  <si>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</si>
  <si>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</si>
  <si>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</si>
  <si>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</si>
  <si>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</si>
  <si>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</si>
  <si>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</si>
  <si>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</si>
  <si>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</si>
  <si>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</si>
  <si>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</si>
  <si>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</si>
  <si>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</si>
  <si>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</si>
  <si>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</si>
  <si>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</si>
  <si>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</si>
  <si>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</si>
  <si>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</si>
  <si>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</si>
  <si>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</si>
  <si>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</si>
  <si>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</si>
  <si>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</si>
  <si>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</si>
  <si>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</si>
  <si>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</si>
  <si>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</si>
  <si>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</si>
  <si>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</si>
  <si>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</si>
  <si>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</si>
  <si>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</si>
  <si>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</si>
  <si>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</si>
  <si>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</si>
  <si>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</si>
  <si>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</si>
  <si>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</si>
  <si>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</si>
  <si>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</si>
  <si>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</si>
  <si>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</si>
  <si>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</si>
  <si>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</si>
  <si>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</si>
  <si>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</si>
  <si>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</si>
  <si>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</si>
  <si>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</si>
  <si>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</si>
  <si>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</si>
  <si>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</si>
  <si>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</si>
  <si>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</si>
  <si>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</si>
  <si>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</si>
  <si>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</si>
  <si>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</si>
  <si>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</si>
  <si>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</si>
  <si>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</si>
  <si>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</si>
  <si>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</si>
  <si>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</si>
  <si>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</si>
  <si>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</si>
  <si>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</si>
  <si>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</si>
  <si>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</si>
  <si>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</si>
  <si>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</si>
  <si>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</si>
  <si>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</si>
  <si>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</si>
  <si>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</si>
  <si>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</si>
  <si>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</si>
  <si>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</si>
  <si>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</si>
  <si>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</si>
  <si>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</si>
  <si>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</si>
  <si>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</si>
  <si>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</si>
  <si>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</si>
  <si>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</si>
  <si>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</si>
  <si>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</si>
  <si>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</si>
  <si>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</si>
  <si>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</si>
  <si>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</si>
  <si>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</si>
  <si>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</si>
  <si>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</si>
  <si>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</si>
  <si>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</si>
  <si>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</si>
  <si>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</si>
  <si>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</si>
  <si>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</si>
  <si>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</si>
  <si>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</si>
  <si>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</si>
  <si>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</si>
  <si>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</si>
  <si>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</si>
  <si>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</si>
  <si>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</si>
  <si>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</si>
  <si>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</si>
  <si>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</si>
  <si>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</si>
  <si>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</si>
  <si>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</si>
  <si>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</si>
  <si>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</si>
  <si>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</si>
  <si>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</si>
  <si>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</si>
  <si>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</si>
  <si>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</si>
  <si>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</si>
  <si>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</si>
  <si>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</si>
  <si>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</si>
  <si>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</si>
  <si>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</si>
  <si>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</si>
  <si>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</si>
  <si>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</si>
  <si>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</si>
  <si>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</si>
  <si>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</si>
  <si>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</si>
  <si>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</si>
  <si>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</si>
  <si>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</si>
  <si>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</si>
  <si>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</si>
  <si>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</si>
  <si>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</si>
  <si>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</si>
  <si>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</si>
  <si>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</si>
  <si>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</si>
  <si>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</si>
  <si>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</si>
  <si>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</si>
  <si>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</si>
  <si>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</si>
  <si>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</si>
  <si>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</si>
  <si>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</si>
  <si>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</si>
  <si>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</si>
  <si>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</si>
  <si>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</si>
  <si>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</si>
  <si>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</si>
  <si>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</si>
  <si>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</si>
  <si>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</si>
  <si>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</si>
  <si>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</si>
  <si>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</si>
  <si>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</si>
  <si>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</si>
  <si>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</si>
  <si>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</si>
  <si>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</si>
  <si>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</si>
  <si>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</si>
  <si>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</si>
  <si>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</si>
  <si>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</si>
  <si>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</si>
  <si>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</si>
  <si>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</si>
  <si>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</si>
  <si>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</si>
  <si>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</si>
  <si>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</si>
  <si>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</si>
  <si>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</si>
  <si>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</si>
  <si>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</si>
  <si>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</si>
  <si>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</si>
  <si>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</si>
  <si>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</si>
  <si>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</si>
  <si>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</si>
  <si>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</si>
  <si>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</si>
  <si>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</si>
  <si>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</si>
  <si>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</si>
  <si>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</si>
  <si>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</si>
  <si>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</si>
  <si>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</si>
  <si>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</si>
  <si>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</si>
  <si>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</si>
  <si>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</si>
  <si>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</si>
  <si>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</si>
  <si>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</si>
  <si>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</si>
  <si>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</si>
  <si>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</si>
  <si>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</si>
  <si>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</si>
  <si>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</si>
  <si>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</si>
  <si>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</si>
  <si>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</si>
  <si>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</si>
  <si>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</si>
  <si>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</si>
  <si>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</si>
  <si>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</si>
  <si>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</si>
  <si>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</si>
  <si>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</si>
  <si>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</si>
  <si>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</si>
  <si>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</si>
  <si>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</si>
  <si>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</si>
  <si>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</si>
  <si>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</si>
  <si>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</si>
  <si>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</si>
  <si>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</si>
  <si>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</si>
  <si>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</si>
  <si>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</si>
  <si>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</si>
  <si>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</si>
  <si>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</si>
  <si>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</si>
  <si>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</si>
  <si>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</si>
  <si>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</si>
  <si>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</si>
  <si>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</si>
  <si>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</si>
  <si>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</si>
  <si>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</si>
  <si>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</si>
  <si>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</si>
  <si>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</si>
  <si>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</si>
  <si>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</si>
  <si>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</si>
  <si>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</si>
  <si>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</si>
  <si>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</si>
  <si>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</si>
  <si>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</si>
  <si>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</si>
  <si>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</si>
  <si>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</si>
  <si>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</si>
  <si>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</si>
  <si>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</si>
  <si>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</si>
  <si>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</si>
  <si>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</si>
  <si>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</si>
  <si>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</si>
  <si>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</si>
  <si>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</si>
  <si>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</si>
  <si>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</si>
  <si>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</si>
  <si>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</si>
  <si>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</si>
  <si>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</si>
  <si>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</si>
  <si>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</si>
  <si>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</si>
  <si>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</si>
  <si>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</si>
  <si>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</si>
  <si>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</si>
  <si>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</si>
  <si>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</si>
  <si>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</si>
  <si>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</si>
  <si>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</si>
  <si>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</si>
  <si>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</si>
  <si>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</si>
  <si>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</si>
  <si>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</si>
  <si>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</si>
  <si>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</si>
  <si>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</si>
  <si>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</si>
  <si>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</si>
  <si>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</si>
  <si>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</si>
  <si>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</si>
  <si>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</si>
  <si>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</si>
  <si>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</si>
  <si>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</si>
  <si>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</si>
  <si>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</si>
  <si>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</si>
  <si>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</si>
  <si>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</si>
  <si>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</si>
  <si>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</si>
  <si>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</si>
  <si>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</si>
  <si>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</si>
  <si>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</si>
  <si>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</si>
  <si>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</si>
  <si>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</si>
  <si>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</si>
  <si>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</si>
  <si>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</si>
  <si>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</si>
  <si>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</si>
  <si>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</si>
  <si>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</si>
  <si>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</si>
  <si>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</si>
  <si>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</si>
  <si>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</si>
  <si>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</si>
  <si>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</si>
  <si>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</si>
  <si>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</si>
  <si>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</si>
  <si>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</si>
  <si>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</si>
  <si>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</si>
  <si>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</si>
  <si>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</si>
  <si>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</si>
  <si>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</si>
  <si>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</si>
  <si>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</si>
  <si>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</si>
  <si>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</si>
  <si>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</si>
  <si>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</si>
  <si>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</si>
  <si>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</si>
  <si>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</si>
  <si>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</si>
  <si>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</si>
  <si>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</si>
  <si>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</si>
  <si>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</si>
  <si>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</si>
  <si>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</si>
  <si>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</si>
  <si>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</si>
  <si>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</si>
  <si>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</si>
  <si>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</si>
  <si>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</si>
  <si>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</si>
  <si>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</si>
  <si>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</si>
  <si>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</si>
  <si>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</si>
  <si>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</si>
  <si>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</si>
  <si>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</si>
  <si>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</si>
  <si>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</si>
  <si>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</si>
  <si>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</si>
  <si>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</si>
  <si>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</si>
  <si>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</si>
  <si>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</si>
  <si>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</si>
  <si>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</si>
  <si>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</si>
  <si>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</si>
  <si>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</si>
  <si>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</si>
  <si>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</si>
  <si>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</si>
  <si>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</si>
  <si>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</si>
  <si>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</si>
  <si>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</si>
  <si>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</si>
  <si>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</si>
  <si>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</si>
  <si>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</si>
  <si>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</si>
  <si>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</si>
  <si>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</si>
  <si>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</si>
  <si>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</si>
  <si>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</si>
  <si>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</si>
  <si>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</si>
  <si>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</si>
  <si>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</si>
  <si>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</si>
  <si>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</si>
  <si>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</si>
  <si>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</si>
  <si>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</si>
  <si>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</si>
  <si>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</si>
  <si>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</si>
  <si>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</si>
  <si>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</si>
  <si>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</si>
  <si>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</si>
  <si>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</si>
  <si>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</si>
  <si>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</si>
  <si>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</si>
  <si>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</si>
  <si>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</si>
  <si>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</si>
  <si>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</si>
  <si>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</si>
  <si>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</si>
  <si>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</si>
  <si>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</si>
  <si>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</si>
  <si>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</si>
  <si>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</si>
  <si>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</si>
  <si>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</si>
  <si>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</si>
  <si>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</si>
  <si>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</si>
  <si>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</si>
  <si>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</si>
  <si>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</si>
  <si>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</si>
  <si>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</si>
  <si>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</si>
  <si>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</si>
  <si>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</si>
  <si>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</si>
  <si>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</si>
  <si>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</si>
  <si>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</si>
  <si>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</si>
  <si>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</si>
  <si>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</si>
  <si>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</si>
  <si>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</si>
  <si>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</si>
  <si>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</si>
  <si>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</si>
  <si>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</si>
  <si>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</si>
  <si>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</si>
  <si>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</si>
  <si>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</si>
  <si>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</si>
  <si>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</si>
  <si>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</si>
  <si>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</si>
  <si>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</si>
  <si>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</si>
  <si>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</si>
  <si>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</si>
  <si>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</si>
  <si>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</si>
  <si>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</si>
  <si>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</si>
  <si>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</si>
  <si>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</si>
  <si>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</si>
  <si>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</si>
  <si>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</si>
  <si>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</si>
  <si>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</si>
  <si>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</si>
  <si>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</si>
  <si>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</si>
  <si>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</si>
  <si>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</si>
  <si>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</si>
  <si>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</si>
  <si>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</si>
  <si>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</si>
  <si>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</si>
  <si>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</si>
  <si>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</si>
  <si>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</si>
  <si>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</si>
  <si>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</si>
  <si>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</si>
  <si>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</si>
  <si>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</si>
  <si>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</si>
  <si>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</si>
  <si>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</si>
  <si>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</si>
  <si>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</si>
  <si>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</si>
  <si>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</si>
  <si>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</si>
  <si>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</si>
  <si>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</si>
  <si>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</si>
  <si>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</si>
  <si>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</si>
  <si>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</si>
  <si>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</si>
  <si>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</si>
  <si>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</si>
  <si>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</si>
  <si>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</si>
  <si>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</si>
  <si>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</si>
  <si>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</si>
  <si>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</si>
  <si>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</si>
  <si>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</si>
  <si>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</si>
  <si>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</si>
  <si>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</si>
  <si>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</si>
  <si>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</si>
  <si>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</si>
  <si>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</si>
  <si>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</si>
  <si>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</si>
  <si>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</si>
  <si>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</si>
  <si>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</si>
  <si>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</si>
  <si>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</si>
  <si>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</si>
  <si>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</si>
  <si>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</si>
  <si>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</si>
  <si>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</si>
  <si>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</si>
  <si>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</si>
  <si>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</si>
  <si>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</si>
  <si>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</si>
  <si>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</si>
  <si>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</si>
  <si>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</si>
  <si>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</si>
  <si>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</si>
  <si>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</si>
  <si>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</si>
  <si>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</si>
  <si>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</si>
  <si>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</si>
  <si>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</si>
  <si>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</si>
  <si>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</si>
  <si>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</si>
  <si>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</si>
  <si>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</si>
  <si>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</si>
  <si>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</si>
  <si>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</si>
  <si>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</si>
  <si>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</si>
  <si>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</si>
  <si>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</si>
  <si>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</si>
  <si>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</si>
  <si>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</si>
  <si>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</si>
  <si>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</si>
  <si>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</si>
  <si>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</si>
  <si>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</si>
  <si>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</si>
  <si>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</si>
  <si>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</si>
  <si>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</si>
  <si>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</si>
  <si>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</si>
  <si>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</si>
  <si>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</si>
  <si>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</si>
  <si>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</si>
  <si>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</si>
  <si>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</si>
  <si>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</si>
  <si>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</si>
  <si>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</si>
  <si>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</si>
  <si>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</si>
  <si>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</si>
  <si>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</si>
  <si>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</si>
  <si>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</si>
  <si>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</si>
  <si>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</si>
  <si>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</si>
  <si>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</si>
  <si>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</si>
  <si>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</si>
  <si>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</si>
  <si>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</si>
  <si>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</si>
  <si>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</si>
  <si>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</si>
  <si>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</si>
  <si>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</si>
  <si>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</si>
  <si>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</si>
  <si>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</si>
  <si>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</si>
  <si>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</si>
  <si>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</si>
  <si>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</si>
  <si>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</si>
  <si>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</si>
  <si>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</si>
  <si>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</si>
  <si>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</si>
  <si>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</si>
  <si>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</si>
  <si>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</si>
  <si>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</si>
  <si>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</si>
  <si>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</si>
  <si>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</si>
  <si>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</si>
  <si>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</si>
  <si>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</si>
  <si>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</si>
  <si>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</si>
  <si>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</si>
  <si>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</si>
  <si>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</si>
  <si>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</si>
  <si>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</si>
  <si>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</si>
  <si>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</si>
  <si>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</si>
  <si>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</si>
  <si>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</si>
  <si>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</si>
  <si>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</si>
  <si>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</si>
  <si>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</si>
  <si>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</si>
  <si>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</si>
  <si>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</si>
  <si>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</si>
  <si>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</si>
  <si>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</si>
  <si>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</si>
  <si>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</si>
  <si>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</si>
  <si>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</si>
  <si>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</si>
  <si>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</si>
  <si>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</si>
  <si>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</si>
  <si>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</si>
  <si>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</si>
  <si>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</si>
  <si>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</si>
  <si>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</si>
  <si>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</si>
  <si>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</si>
  <si>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</si>
  <si>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</si>
  <si>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</si>
  <si>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</si>
  <si>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</si>
  <si>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</si>
  <si>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</si>
  <si>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</si>
  <si>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</si>
  <si>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</si>
  <si>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</si>
  <si>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</si>
  <si>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</si>
  <si>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</si>
  <si>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</si>
  <si>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</si>
  <si>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</si>
  <si>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</si>
  <si>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</si>
  <si>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</si>
  <si>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</si>
  <si>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</si>
  <si>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</si>
  <si>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</si>
  <si>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</si>
  <si>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</si>
  <si>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</si>
  <si>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</si>
  <si>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</si>
  <si>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</si>
  <si>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</si>
  <si>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</si>
  <si>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</si>
  <si>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</si>
  <si>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</si>
  <si>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</si>
  <si>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</si>
  <si>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</si>
  <si>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</si>
  <si>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</si>
  <si>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</si>
  <si>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</si>
  <si>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</si>
  <si>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</si>
  <si>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</si>
  <si>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</si>
  <si>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</si>
  <si>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</si>
  <si>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</si>
  <si>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</si>
  <si>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</si>
  <si>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</si>
  <si>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</si>
  <si>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</si>
  <si>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</si>
  <si>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</si>
  <si>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</si>
  <si>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</si>
  <si>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</si>
  <si>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</si>
  <si>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</si>
  <si>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</si>
  <si>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</si>
  <si>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</si>
  <si>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</si>
  <si>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</si>
  <si>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</si>
  <si>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</si>
  <si>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</si>
  <si>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</si>
  <si>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</si>
  <si>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</si>
  <si>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</si>
  <si>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</si>
  <si>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</si>
  <si>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</si>
  <si>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</si>
  <si>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</si>
  <si>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</si>
  <si>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</si>
  <si>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</si>
  <si>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</si>
  <si>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</si>
  <si>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</si>
  <si>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</si>
  <si>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</si>
  <si>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</si>
  <si>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</si>
  <si>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</si>
  <si>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</si>
  <si>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</si>
  <si>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</si>
  <si>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</si>
  <si>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</si>
  <si>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</si>
  <si>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</si>
  <si>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</si>
  <si>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</si>
  <si>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</si>
  <si>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</si>
  <si>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</si>
  <si>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</si>
  <si>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</si>
  <si>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</si>
  <si>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</si>
  <si>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</si>
  <si>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</si>
  <si>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</si>
  <si>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</si>
  <si>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</si>
  <si>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</si>
  <si>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</si>
  <si>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</si>
  <si>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</si>
  <si>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</si>
  <si>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</si>
  <si>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</si>
  <si>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</si>
  <si>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</si>
  <si>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</si>
  <si>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</si>
  <si>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</si>
  <si>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</si>
  <si>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</si>
  <si>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</si>
  <si>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</si>
  <si>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</si>
  <si>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</si>
  <si>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</si>
  <si>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</si>
  <si>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</si>
  <si>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</si>
  <si>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</si>
  <si>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</si>
  <si>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</si>
  <si>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</si>
  <si>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</si>
  <si>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</si>
  <si>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</si>
  <si>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</si>
  <si>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</si>
  <si>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</si>
  <si>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</si>
  <si>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</si>
  <si>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</si>
  <si>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</si>
  <si>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</si>
  <si>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</si>
  <si>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</si>
  <si>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</si>
  <si>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</si>
  <si>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</si>
  <si>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</si>
  <si>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</si>
  <si>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</si>
  <si>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</si>
  <si>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</si>
  <si>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</si>
  <si>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</si>
  <si>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</si>
  <si>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</si>
  <si>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</si>
  <si>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</si>
  <si>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</si>
  <si>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</si>
  <si>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</si>
  <si>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</si>
  <si>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</si>
  <si>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</si>
  <si>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</si>
  <si>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</si>
  <si>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</si>
  <si>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</si>
  <si>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</si>
  <si>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</si>
  <si>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</si>
  <si>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</si>
  <si>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</si>
  <si>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</si>
  <si>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</si>
  <si>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</si>
  <si>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</si>
  <si>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</si>
  <si>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</si>
  <si>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</si>
  <si>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</si>
  <si>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</si>
  <si>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</si>
  <si>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</si>
  <si>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</si>
  <si>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</si>
  <si>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</si>
  <si>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</si>
  <si>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</si>
  <si>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</si>
  <si>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</si>
  <si>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</si>
  <si>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</si>
  <si>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</si>
  <si>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</si>
  <si>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</si>
  <si>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</si>
  <si>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</si>
  <si>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</si>
  <si>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</si>
  <si>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</si>
  <si>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</si>
  <si>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</si>
  <si>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</si>
  <si>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</si>
  <si>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</si>
  <si>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</si>
  <si>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</si>
  <si>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</si>
  <si>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</si>
  <si>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</si>
  <si>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</si>
  <si>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</si>
  <si>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</si>
  <si>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</si>
  <si>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</si>
  <si>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</si>
  <si>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</si>
  <si>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</si>
  <si>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</si>
  <si>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</si>
  <si>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</si>
  <si>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</si>
  <si>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</si>
  <si>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</si>
  <si>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</si>
  <si>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</si>
  <si>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</si>
  <si>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</si>
  <si>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</si>
  <si>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</si>
  <si>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</si>
  <si>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</si>
  <si>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</si>
  <si>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</si>
  <si>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</si>
  <si>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</si>
  <si>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</si>
  <si>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</si>
  <si>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</si>
  <si>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</si>
  <si>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</si>
  <si>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</si>
  <si>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</si>
  <si>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</si>
  <si>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</si>
  <si>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</si>
  <si>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</si>
  <si>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</si>
  <si>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</si>
  <si>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</si>
  <si>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</si>
  <si>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</si>
  <si>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</si>
  <si>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</si>
  <si>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</si>
  <si>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</si>
  <si>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</si>
  <si>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</si>
  <si>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</si>
  <si>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</si>
  <si>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</si>
  <si>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</si>
  <si>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</si>
  <si>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</si>
  <si>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</si>
  <si>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</si>
  <si>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</si>
  <si>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</si>
  <si>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</si>
  <si>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</si>
  <si>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</si>
  <si>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</si>
  <si>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</si>
  <si>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</si>
  <si>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</si>
  <si>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</si>
  <si>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</si>
  <si>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</si>
  <si>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</si>
  <si>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</si>
  <si>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</si>
  <si>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</si>
  <si>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</si>
  <si>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</si>
  <si>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</si>
  <si>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</si>
  <si>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</si>
  <si>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</si>
  <si>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</si>
  <si>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</si>
  <si>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</si>
  <si>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</si>
  <si>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</si>
  <si>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</si>
  <si>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</si>
  <si>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</si>
  <si>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</si>
  <si>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</si>
  <si>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</si>
  <si>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</si>
  <si>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</si>
  <si>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</si>
  <si>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</si>
  <si>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</si>
  <si>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</si>
  <si>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</si>
  <si>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</si>
  <si>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</si>
  <si>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</si>
  <si>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</si>
  <si>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</si>
  <si>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</si>
  <si>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</si>
  <si>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</si>
  <si>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</si>
  <si>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</si>
  <si>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</si>
  <si>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</si>
  <si>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</si>
  <si>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</si>
  <si>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</si>
  <si>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</si>
  <si>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</si>
  <si>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</si>
  <si>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</si>
  <si>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</si>
  <si>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</si>
  <si>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</si>
  <si>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</si>
  <si>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</si>
  <si>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</si>
  <si>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</si>
  <si>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</si>
  <si>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</si>
  <si>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</si>
  <si>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</si>
  <si>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</si>
  <si>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</si>
  <si>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</si>
  <si>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</si>
  <si>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</si>
  <si>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</si>
  <si>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</si>
  <si>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</si>
  <si>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</si>
  <si>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</si>
  <si>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</si>
  <si>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</si>
  <si>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</si>
  <si>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</si>
  <si>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</si>
  <si>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</si>
  <si>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</si>
  <si>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</si>
  <si>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</si>
  <si>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</si>
  <si>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</si>
  <si>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</si>
  <si>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</si>
  <si>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</si>
  <si>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</si>
  <si>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</si>
  <si>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</si>
  <si>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</si>
  <si>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</si>
  <si>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</si>
  <si>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</si>
  <si>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</si>
  <si>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</si>
  <si>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</si>
  <si>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</si>
  <si>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</si>
  <si>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</si>
  <si>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</si>
  <si>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</si>
  <si>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</si>
  <si>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</si>
  <si>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</si>
  <si>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</si>
  <si>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</si>
  <si>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</si>
  <si>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</si>
  <si>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</si>
  <si>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</si>
  <si>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</si>
  <si>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</si>
  <si>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</si>
  <si>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</si>
  <si>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</si>
  <si>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</si>
  <si>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</si>
  <si>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</si>
  <si>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</si>
  <si>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</si>
  <si>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</si>
  <si>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</si>
  <si>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</si>
  <si>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</si>
  <si>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</si>
  <si>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</si>
  <si>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</si>
  <si>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</si>
  <si>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</si>
  <si>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</si>
  <si>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</si>
  <si>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</si>
  <si>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</si>
  <si>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</si>
  <si>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</si>
  <si>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</si>
  <si>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</si>
  <si>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</si>
  <si>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</si>
  <si>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</si>
  <si>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</si>
  <si>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</si>
  <si>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</si>
  <si>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</si>
  <si>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</si>
  <si>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</si>
  <si>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</si>
  <si>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</si>
  <si>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</si>
  <si>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</si>
  <si>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</si>
  <si>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</si>
  <si>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</si>
  <si>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</si>
  <si>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</si>
  <si>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</si>
  <si>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</si>
  <si>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</si>
  <si>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</si>
  <si>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</si>
  <si>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</si>
  <si>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</si>
  <si>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</si>
  <si>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</si>
  <si>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</si>
  <si>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</si>
  <si>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</si>
  <si>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</si>
  <si>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</si>
  <si>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</si>
  <si>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</si>
  <si>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</si>
  <si>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</si>
  <si>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</si>
  <si>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</si>
  <si>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</si>
  <si>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</si>
  <si>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</si>
  <si>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</si>
  <si>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</si>
  <si>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</si>
  <si>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</si>
  <si>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</si>
  <si>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</si>
  <si>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</si>
  <si>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</si>
  <si>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</si>
  <si>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</si>
  <si>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</si>
  <si>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</si>
  <si>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</si>
  <si>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</si>
  <si>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</si>
  <si>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</si>
  <si>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</si>
  <si>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</si>
  <si>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</si>
  <si>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</si>
  <si>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</si>
  <si>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</si>
  <si>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</si>
  <si>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</si>
  <si>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</si>
  <si>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</si>
  <si>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</si>
  <si>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</si>
  <si>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</si>
  <si>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</si>
  <si>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</si>
  <si>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</si>
  <si>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</si>
  <si>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</si>
  <si>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</si>
  <si>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</si>
  <si>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</si>
  <si>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</si>
  <si>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</si>
  <si>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</si>
  <si>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</si>
  <si>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</si>
  <si>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</si>
  <si>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</si>
  <si>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</si>
  <si>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</si>
  <si>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</si>
  <si>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</si>
  <si>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</si>
  <si>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</si>
  <si>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</si>
  <si>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</si>
  <si>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</si>
  <si>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</si>
  <si>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</si>
  <si>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</si>
  <si>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</si>
  <si>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</si>
  <si>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</si>
  <si>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</si>
  <si>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</si>
  <si>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</si>
  <si>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</si>
  <si>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</si>
  <si>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</si>
  <si>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</si>
  <si>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</si>
  <si>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</si>
  <si>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</si>
  <si>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</si>
  <si>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</si>
  <si>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</si>
  <si>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</si>
  <si>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</si>
  <si>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</si>
  <si>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</si>
  <si>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</si>
  <si>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</si>
  <si>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</si>
  <si>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</si>
  <si>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</si>
  <si>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</si>
  <si>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</si>
  <si>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</si>
  <si>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</si>
  <si>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</si>
  <si>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</si>
  <si>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</si>
  <si>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</si>
  <si>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</si>
  <si>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</si>
  <si>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</si>
  <si>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</si>
  <si>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</si>
  <si>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</si>
  <si>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</si>
  <si>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</si>
  <si>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</si>
  <si>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</si>
  <si>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</si>
  <si>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</si>
  <si>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</si>
  <si>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</si>
  <si>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</si>
  <si>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</si>
  <si>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</si>
  <si>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</si>
  <si>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</si>
  <si>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</si>
  <si>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</si>
  <si>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</si>
  <si>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</si>
  <si>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</si>
  <si>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</si>
  <si>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</si>
  <si>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</si>
  <si>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</si>
  <si>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</si>
  <si>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</si>
  <si>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</si>
  <si>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</si>
  <si>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</si>
  <si>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</si>
  <si>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</si>
  <si>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</si>
  <si>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</si>
  <si>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</si>
  <si>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</si>
  <si>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</si>
  <si>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</si>
  <si>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</si>
  <si>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</si>
  <si>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</si>
  <si>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</si>
  <si>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</si>
  <si>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</si>
  <si>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</si>
  <si>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</si>
  <si>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</si>
  <si>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</si>
  <si>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</si>
  <si>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</si>
  <si>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</si>
  <si>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</si>
  <si>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</si>
  <si>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</si>
  <si>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</si>
  <si>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</si>
  <si>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</si>
  <si>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</si>
  <si>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</si>
  <si>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</si>
  <si>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</si>
  <si>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</si>
  <si>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</si>
  <si>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</si>
  <si>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</si>
  <si>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</si>
  <si>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</si>
  <si>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</si>
  <si>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</si>
  <si>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</si>
  <si>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</si>
  <si>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</si>
  <si>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</si>
  <si>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</si>
  <si>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</si>
  <si>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</si>
  <si>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</si>
  <si>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</si>
  <si>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</si>
  <si>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</si>
  <si>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</si>
  <si>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</si>
  <si>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</si>
  <si>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</si>
  <si>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</si>
  <si>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</si>
  <si>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</si>
  <si>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</si>
  <si>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</si>
  <si>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</si>
  <si>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</si>
  <si>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</si>
  <si>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</si>
  <si>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</si>
  <si>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</si>
  <si>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</si>
  <si>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</si>
  <si>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</si>
  <si>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</si>
  <si>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</si>
  <si>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</si>
  <si>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</si>
  <si>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</si>
  <si>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</si>
  <si>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</si>
  <si>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</si>
  <si>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</si>
  <si>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</si>
  <si>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</si>
  <si>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</si>
  <si>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</si>
  <si>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</si>
  <si>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</si>
  <si>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</si>
  <si>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</si>
  <si>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</si>
  <si>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</si>
  <si>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</si>
  <si>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</si>
  <si>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</si>
  <si>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</si>
  <si>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</si>
  <si>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</si>
  <si>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</si>
  <si>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</si>
  <si>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</si>
  <si>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</si>
  <si>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</si>
  <si>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</si>
  <si>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</si>
  <si>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</si>
  <si>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</si>
  <si>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</si>
  <si>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</si>
  <si>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</si>
  <si>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</si>
  <si>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</si>
  <si>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</si>
  <si>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</si>
  <si>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</si>
  <si>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</si>
  <si>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</si>
  <si>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</si>
  <si>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</si>
  <si>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</si>
  <si>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</si>
  <si>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</si>
  <si>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</si>
  <si>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</si>
  <si>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</si>
  <si>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</si>
  <si>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</si>
  <si>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</si>
  <si>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</si>
  <si>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</si>
  <si>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</si>
  <si>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</si>
  <si>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</si>
  <si>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</si>
  <si>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</si>
  <si>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</si>
  <si>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</si>
  <si>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</si>
  <si>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</si>
  <si>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</si>
  <si>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</si>
  <si>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</si>
  <si>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</si>
  <si>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</si>
  <si>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</si>
  <si>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</si>
  <si>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</si>
  <si>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</si>
  <si>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</si>
  <si>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</si>
  <si>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</si>
  <si>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</si>
  <si>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</si>
  <si>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</si>
  <si>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</si>
  <si>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</si>
  <si>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</si>
  <si>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</si>
  <si>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</si>
  <si>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</si>
  <si>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</si>
  <si>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</si>
  <si>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</si>
  <si>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</si>
  <si>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</si>
  <si>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</si>
  <si>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</si>
  <si>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</si>
  <si>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</si>
  <si>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</si>
  <si>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</si>
  <si>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</si>
  <si>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</si>
  <si>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</si>
  <si>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</si>
  <si>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</si>
  <si>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</si>
  <si>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</si>
  <si>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</si>
  <si>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</si>
  <si>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</si>
  <si>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</si>
  <si>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</si>
  <si>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</si>
  <si>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</si>
  <si>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</si>
  <si>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</si>
  <si>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</si>
  <si>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</si>
  <si>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</si>
  <si>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</si>
  <si>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</si>
  <si>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</si>
  <si>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</si>
  <si>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</si>
  <si>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</si>
  <si>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</si>
  <si>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</si>
  <si>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</si>
  <si>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</si>
  <si>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</si>
  <si>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</si>
  <si>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</si>
  <si>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</si>
  <si>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</si>
  <si>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</si>
  <si>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</si>
  <si>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</si>
  <si>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</si>
  <si>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</si>
  <si>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</si>
  <si>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</si>
  <si>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</si>
  <si>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</si>
  <si>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</si>
  <si>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</si>
  <si>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</si>
  <si>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</si>
  <si>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</si>
  <si>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</si>
  <si>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</si>
  <si>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</si>
  <si>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</si>
  <si>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</si>
  <si>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</si>
  <si>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</si>
  <si>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</si>
  <si>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</si>
  <si>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</si>
  <si>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</si>
  <si>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</si>
  <si>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</si>
  <si>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</si>
  <si>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</si>
  <si>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</si>
  <si>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</si>
  <si>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</si>
  <si>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</si>
  <si>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</si>
  <si>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</si>
  <si>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</si>
  <si>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</si>
  <si>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</si>
  <si>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</si>
  <si>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</si>
  <si>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</si>
  <si>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</si>
  <si>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</si>
  <si>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</si>
  <si>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</si>
  <si>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</si>
  <si>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</si>
  <si>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</si>
  <si>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</si>
  <si>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</si>
  <si>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</si>
  <si>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</si>
  <si>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</si>
  <si>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</si>
  <si>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</si>
  <si>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</si>
  <si>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</si>
  <si>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</si>
  <si>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</si>
  <si>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</si>
  <si>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</si>
  <si>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</si>
  <si>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</si>
  <si>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</si>
  <si>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</si>
  <si>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</si>
  <si>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</si>
  <si>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</si>
  <si>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</si>
  <si>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</si>
  <si>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</si>
  <si>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</si>
  <si>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</si>
  <si>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</si>
  <si>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</si>
  <si>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</si>
  <si>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</si>
  <si>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</si>
  <si>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</si>
  <si>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</si>
  <si>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</si>
  <si>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</si>
  <si>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</si>
  <si>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</si>
  <si>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</si>
  <si>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</si>
  <si>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</si>
  <si>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</si>
  <si>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</si>
  <si>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</si>
  <si>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</si>
  <si>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</si>
  <si>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</si>
  <si>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</si>
  <si>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</si>
  <si>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</si>
  <si>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</si>
  <si>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</si>
  <si>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</si>
  <si>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</si>
  <si>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</si>
  <si>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</si>
  <si>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</si>
  <si>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</si>
  <si>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</si>
  <si>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</si>
  <si>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</si>
  <si>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</si>
  <si>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</si>
  <si>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</si>
  <si>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</si>
  <si>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</si>
  <si>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</si>
  <si>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</si>
  <si>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</si>
  <si>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</si>
  <si>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</si>
  <si>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</si>
  <si>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</si>
  <si>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</si>
  <si>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</si>
  <si>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</si>
  <si>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</si>
  <si>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</si>
  <si>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</si>
  <si>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</si>
  <si>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</si>
  <si>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</si>
  <si>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</si>
  <si>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</si>
  <si>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</si>
  <si>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</si>
  <si>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</si>
  <si>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</si>
  <si>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</si>
  <si>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</si>
  <si>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</si>
  <si>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</si>
  <si>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</si>
  <si>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</si>
  <si>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</si>
  <si>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</si>
  <si>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</si>
  <si>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</si>
  <si>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</si>
  <si>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</si>
  <si>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</si>
  <si>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</si>
  <si>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</si>
  <si>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</si>
  <si>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</si>
  <si>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</si>
  <si>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</si>
  <si>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</si>
  <si>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</si>
  <si>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</si>
  <si>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</si>
  <si>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</si>
  <si>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</si>
  <si>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</si>
  <si>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</si>
  <si>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</si>
  <si>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</si>
  <si>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</si>
  <si>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</si>
  <si>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</si>
  <si>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</si>
  <si>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</si>
  <si>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</si>
  <si>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</si>
  <si>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</si>
  <si>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</si>
  <si>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</si>
  <si>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</si>
  <si>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</si>
  <si>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</si>
  <si>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</si>
  <si>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</si>
  <si>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</si>
  <si>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</si>
  <si>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</si>
  <si>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</si>
  <si>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</si>
  <si>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</si>
  <si>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</si>
  <si>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</si>
  <si>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</si>
  <si>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</si>
  <si>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</si>
  <si>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</si>
  <si>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</si>
  <si>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</si>
  <si>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</si>
  <si>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</si>
  <si>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</si>
  <si>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</si>
  <si>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</si>
  <si>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</si>
  <si>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</si>
  <si>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</si>
  <si>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</si>
  <si>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</si>
  <si>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</si>
  <si>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</si>
  <si>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</si>
  <si>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</si>
  <si>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</si>
  <si>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</si>
  <si>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</si>
  <si>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</si>
  <si>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</si>
  <si>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</si>
  <si>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</si>
  <si>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</si>
  <si>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</si>
  <si>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</si>
  <si>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</si>
  <si>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</si>
  <si>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</si>
  <si>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</si>
  <si>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</si>
  <si>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</si>
  <si>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</si>
  <si>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</si>
  <si>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</si>
  <si>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</si>
  <si>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</si>
  <si>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</si>
  <si>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</si>
  <si>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</si>
  <si>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</si>
  <si>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</si>
  <si>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</si>
  <si>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</si>
  <si>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</si>
  <si>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</si>
  <si>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</si>
  <si>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</si>
  <si>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</si>
  <si>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</si>
  <si>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</si>
  <si>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</si>
  <si>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</si>
  <si>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</si>
  <si>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</si>
  <si>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</si>
  <si>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</si>
  <si>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</si>
  <si>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</si>
  <si>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</si>
  <si>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</si>
  <si>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</si>
  <si>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</si>
  <si>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</si>
  <si>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</si>
  <si>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</si>
  <si>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</si>
  <si>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</si>
  <si>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</si>
  <si>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</si>
  <si>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</si>
  <si>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</si>
  <si>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</si>
  <si>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</si>
  <si>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</si>
  <si>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</si>
  <si>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</si>
  <si>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</si>
  <si>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</si>
  <si>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</si>
  <si>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</si>
  <si>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</si>
  <si>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</si>
  <si>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</si>
  <si>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</si>
  <si>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</si>
  <si>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</si>
  <si>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</si>
  <si>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</si>
  <si>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</si>
  <si>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</si>
  <si>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</si>
  <si>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</si>
  <si>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</si>
  <si>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</si>
  <si>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</si>
  <si>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</si>
  <si>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</si>
  <si>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</si>
  <si>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</si>
  <si>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</si>
  <si>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</si>
  <si>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</si>
  <si>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</si>
  <si>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</si>
  <si>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</si>
  <si>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</si>
  <si>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</si>
  <si>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</si>
  <si>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</si>
  <si>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</si>
  <si>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</si>
  <si>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</si>
  <si>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</si>
  <si>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</si>
  <si>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</si>
  <si>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</si>
  <si>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</si>
  <si>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</si>
  <si>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</si>
  <si>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</si>
  <si>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</si>
  <si>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</si>
  <si>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</si>
  <si>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</si>
  <si>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</si>
  <si>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</si>
  <si>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</si>
  <si>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</si>
  <si>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</si>
  <si>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</si>
  <si>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</si>
  <si>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</si>
  <si>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</si>
  <si>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</si>
  <si>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</si>
  <si>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</si>
  <si>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</si>
  <si>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</si>
  <si>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</si>
  <si>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</si>
  <si>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</si>
  <si>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</si>
  <si>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</si>
  <si>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</si>
  <si>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</si>
  <si>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</si>
  <si>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</si>
  <si>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</si>
  <si>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</si>
  <si>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</si>
  <si>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</si>
  <si>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</si>
  <si>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</si>
  <si>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</si>
  <si>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</si>
  <si>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</si>
  <si>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</si>
  <si>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</si>
  <si>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</si>
  <si>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</si>
  <si>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</si>
  <si>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</si>
  <si>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</si>
  <si>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</si>
  <si>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</si>
  <si>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</si>
  <si>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</si>
  <si>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</si>
  <si>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</si>
  <si>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</si>
  <si>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</si>
  <si>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</si>
  <si>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</si>
  <si>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</si>
  <si>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</si>
  <si>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</si>
  <si>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</si>
  <si>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</si>
  <si>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</si>
  <si>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</si>
  <si>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</si>
  <si>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</si>
  <si>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</si>
  <si>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</si>
  <si>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</si>
  <si>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</si>
  <si>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</si>
  <si>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</si>
  <si>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</si>
  <si>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</si>
  <si>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</si>
  <si>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</si>
  <si>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</si>
  <si>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</si>
  <si>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</si>
  <si>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</si>
  <si>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</si>
  <si>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</si>
  <si>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</si>
  <si>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</si>
  <si>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</si>
  <si>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</si>
  <si>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</si>
  <si>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</si>
  <si>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</si>
  <si>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</si>
  <si>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</si>
  <si>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</si>
  <si>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</si>
  <si>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</si>
  <si>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</si>
  <si>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</si>
  <si>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</si>
  <si>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</si>
  <si>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</si>
  <si>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</si>
  <si>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</si>
  <si>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</si>
  <si>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</si>
  <si>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</si>
  <si>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</si>
  <si>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</si>
  <si>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</si>
  <si>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</si>
  <si>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</si>
  <si>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</si>
  <si>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</si>
  <si>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</si>
  <si>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</si>
  <si>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</si>
  <si>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</si>
  <si>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</si>
  <si>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</si>
  <si>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</si>
  <si>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</si>
  <si>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</si>
  <si>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</si>
  <si>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</si>
  <si>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</si>
  <si>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</si>
  <si>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</si>
  <si>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</si>
  <si>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</si>
  <si>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</si>
  <si>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</si>
  <si>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</si>
  <si>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</si>
  <si>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</si>
  <si>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</si>
  <si>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</si>
  <si>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</si>
  <si>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</si>
  <si>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</si>
  <si>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</si>
  <si>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</si>
  <si>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</si>
  <si>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</si>
  <si>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</si>
  <si>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</si>
  <si>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</si>
  <si>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</si>
  <si>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</si>
  <si>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</si>
  <si>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</si>
  <si>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</si>
  <si>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</si>
  <si>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</si>
  <si>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</si>
  <si>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</si>
  <si>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</si>
  <si>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</si>
  <si>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</si>
  <si>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</si>
  <si>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</si>
  <si>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</si>
  <si>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</si>
  <si>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</si>
  <si>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</si>
  <si>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</si>
  <si>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</si>
  <si>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</si>
  <si>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</si>
  <si>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</si>
  <si>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</si>
  <si>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</si>
  <si>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</si>
  <si>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</si>
  <si>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</si>
  <si>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</si>
  <si>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</si>
  <si>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</si>
  <si>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</si>
  <si>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</si>
  <si>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</si>
  <si>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</si>
  <si>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</si>
  <si>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</si>
  <si>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</si>
  <si>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</si>
  <si>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</si>
  <si>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</si>
  <si>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</si>
  <si>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</si>
  <si>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</si>
  <si>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</si>
  <si>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</si>
  <si>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</si>
  <si>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</si>
  <si>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</si>
  <si>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</si>
  <si>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</si>
  <si>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</si>
  <si>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</si>
  <si>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</si>
  <si>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</si>
  <si>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</si>
  <si>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</si>
  <si>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</si>
  <si>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</si>
  <si>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</si>
  <si>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</si>
  <si>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</si>
  <si>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</si>
  <si>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</si>
  <si>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</si>
  <si>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</si>
  <si>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</si>
  <si>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</si>
  <si>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</si>
  <si>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</si>
  <si>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</si>
  <si>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</si>
  <si>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</si>
  <si>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</si>
  <si>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</si>
  <si>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</si>
  <si>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</si>
  <si>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</si>
  <si>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</si>
  <si>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</si>
  <si>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</si>
  <si>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</si>
  <si>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</si>
  <si>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</si>
  <si>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</si>
  <si>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</si>
  <si>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</si>
  <si>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</si>
  <si>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</si>
  <si>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</si>
  <si>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</si>
  <si>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</si>
  <si>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</si>
  <si>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</si>
  <si>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</si>
  <si>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</si>
  <si>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</si>
  <si>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</si>
  <si>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</si>
  <si>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</si>
  <si>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</si>
  <si>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</si>
  <si>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</si>
  <si>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</si>
  <si>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</si>
  <si>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</si>
  <si>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</si>
  <si>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</si>
  <si>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</si>
  <si>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</si>
  <si>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</si>
  <si>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</si>
  <si>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</si>
  <si>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</si>
  <si>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</si>
  <si>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</si>
  <si>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</si>
  <si>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</si>
  <si>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</si>
  <si>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</si>
  <si>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</si>
  <si>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</si>
  <si>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</si>
  <si>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</si>
  <si>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</si>
  <si>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</si>
  <si>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</si>
  <si>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</si>
  <si>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</si>
  <si>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</si>
  <si>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</si>
  <si>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</si>
  <si>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</si>
  <si>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</si>
  <si>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</si>
  <si>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</si>
  <si>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</si>
  <si>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</si>
  <si>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</si>
  <si>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</si>
  <si>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</si>
  <si>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</si>
  <si>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</si>
  <si>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</si>
  <si>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</si>
  <si>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</si>
  <si>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</si>
  <si>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</si>
  <si>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</si>
  <si>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</si>
  <si>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</si>
  <si>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</si>
  <si>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</si>
  <si>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</si>
  <si>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</si>
  <si>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</si>
  <si>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</si>
  <si>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</si>
  <si>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</si>
  <si>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</si>
  <si>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</si>
  <si>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</si>
  <si>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</si>
  <si>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</si>
  <si>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</si>
  <si>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</si>
  <si>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</si>
  <si>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</si>
  <si>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</si>
  <si>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</si>
  <si>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</si>
  <si>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</si>
  <si>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</si>
  <si>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</si>
  <si>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</si>
  <si>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</si>
  <si>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</si>
  <si>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</si>
  <si>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</si>
  <si>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</si>
  <si>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</si>
  <si>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</si>
  <si>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</si>
  <si>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</si>
  <si>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</si>
  <si>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</si>
  <si>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</si>
  <si>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</si>
  <si>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</si>
  <si>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</si>
  <si>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</si>
  <si>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</si>
  <si>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</si>
  <si>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</si>
  <si>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</si>
  <si>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</si>
  <si>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</si>
  <si>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</si>
  <si>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</si>
  <si>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</si>
  <si>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</si>
  <si>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</si>
  <si>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</si>
  <si>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</si>
  <si>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</si>
  <si>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</si>
  <si>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</si>
  <si>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</si>
  <si>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</si>
  <si>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</si>
  <si>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</si>
  <si>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</si>
  <si>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</si>
  <si>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</si>
  <si>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</si>
  <si>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</si>
  <si>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</si>
  <si>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</si>
  <si>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</si>
  <si>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</si>
  <si>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</si>
  <si>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</si>
  <si>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</si>
  <si>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</si>
  <si>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</si>
  <si>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</si>
  <si>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</si>
  <si>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</si>
  <si>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</si>
  <si>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</si>
  <si>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</si>
  <si>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</si>
  <si>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</si>
  <si>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</si>
  <si>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</si>
  <si>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</si>
  <si>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</si>
  <si>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</si>
  <si>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</si>
  <si>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</si>
  <si>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</si>
  <si>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</si>
  <si>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</si>
  <si>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</si>
  <si>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</si>
  <si>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</si>
  <si>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</si>
  <si>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</si>
  <si>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</si>
  <si>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</si>
  <si>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</si>
  <si>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</si>
  <si>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</si>
  <si>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</si>
  <si>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</si>
  <si>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</si>
  <si>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</si>
  <si>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</si>
  <si>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</si>
  <si>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</si>
  <si>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</si>
  <si>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</si>
  <si>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</si>
  <si>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</si>
  <si>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</si>
  <si>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</si>
  <si>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</si>
  <si>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</si>
  <si>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</si>
  <si>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</si>
  <si>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</si>
  <si>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</si>
  <si>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</si>
  <si>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</si>
  <si>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</si>
  <si>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</si>
  <si>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</si>
  <si>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</si>
  <si>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</si>
  <si>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</si>
  <si>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</si>
  <si>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</si>
  <si>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</si>
  <si>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</si>
  <si>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</si>
  <si>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</si>
  <si>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</si>
  <si>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</si>
  <si>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</si>
  <si>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</si>
  <si>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</si>
  <si>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</si>
  <si>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</si>
  <si>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</si>
  <si>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</si>
  <si>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</si>
  <si>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</si>
  <si>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</si>
  <si>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</si>
  <si>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</si>
  <si>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</si>
  <si>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</si>
  <si>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</si>
  <si>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</si>
  <si>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</si>
  <si>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</si>
  <si>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</si>
  <si>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</si>
  <si>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</si>
  <si>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</si>
  <si>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</si>
  <si>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</si>
  <si>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</si>
  <si>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</si>
  <si>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</si>
  <si>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</si>
  <si>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</si>
  <si>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</si>
  <si>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</si>
  <si>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</si>
  <si>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</si>
  <si>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</si>
  <si>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</si>
  <si>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</si>
  <si>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</si>
  <si>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</si>
  <si>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</si>
  <si>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</si>
  <si>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</si>
  <si>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</si>
  <si>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</si>
  <si>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</si>
  <si>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</si>
  <si>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</si>
  <si>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</si>
  <si>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</si>
  <si>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</si>
  <si>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</si>
  <si>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</si>
  <si>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</si>
  <si>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</si>
  <si>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</si>
  <si>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</si>
  <si>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</si>
  <si>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</si>
  <si>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</si>
  <si>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</si>
  <si>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</si>
  <si>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</si>
  <si>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</si>
  <si>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</si>
  <si>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</si>
  <si>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</si>
  <si>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</si>
  <si>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</si>
  <si>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</si>
  <si>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</si>
  <si>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</si>
  <si>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</si>
  <si>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</si>
  <si>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</si>
  <si>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</si>
  <si>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</si>
  <si>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</si>
  <si>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</si>
  <si>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</si>
  <si>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</si>
  <si>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</si>
  <si>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</si>
  <si>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</si>
  <si>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</si>
  <si>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</si>
  <si>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</si>
  <si>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</si>
  <si>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</si>
  <si>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</si>
  <si>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</si>
  <si>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</si>
  <si>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</si>
  <si>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</si>
  <si>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</si>
  <si>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</si>
  <si>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</si>
  <si>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</si>
  <si>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</si>
  <si>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</si>
  <si>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</si>
  <si>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</si>
  <si>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</si>
  <si>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</si>
  <si>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</si>
  <si>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</si>
  <si>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</si>
  <si>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</si>
  <si>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</si>
  <si>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</si>
  <si>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</si>
  <si>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</si>
  <si>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</si>
  <si>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</si>
  <si>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</si>
  <si>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</si>
  <si>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</si>
  <si>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</si>
  <si>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</si>
  <si>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</si>
  <si>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</si>
  <si>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</si>
  <si>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</si>
  <si>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</si>
  <si>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</si>
  <si>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</si>
  <si>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</si>
  <si>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</si>
  <si>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</si>
  <si>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</si>
  <si>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</si>
  <si>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</si>
  <si>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</si>
  <si>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</si>
  <si>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</si>
  <si>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</si>
  <si>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</si>
  <si>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</si>
  <si>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</si>
  <si>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</si>
  <si>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</si>
  <si>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</si>
  <si>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</si>
  <si>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</si>
  <si>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</si>
  <si>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</si>
  <si>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</si>
  <si>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</si>
  <si>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</si>
  <si>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</si>
  <si>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</si>
  <si>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</si>
  <si>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</si>
  <si>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</si>
  <si>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</si>
  <si>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</si>
  <si>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</si>
  <si>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</si>
  <si>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</si>
  <si>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</si>
  <si>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</si>
  <si>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</si>
  <si>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</si>
  <si>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</si>
  <si>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</si>
  <si>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</si>
  <si>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</si>
  <si>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</si>
  <si>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</si>
  <si>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</si>
  <si>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</si>
  <si>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</si>
  <si>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</si>
  <si>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</si>
  <si>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</si>
  <si>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</si>
  <si>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</si>
  <si>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</si>
  <si>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</si>
  <si>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</si>
  <si>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</si>
  <si>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</si>
  <si>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</si>
  <si>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</si>
  <si>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</si>
  <si>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</si>
  <si>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</si>
  <si>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</si>
  <si>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</si>
  <si>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</si>
  <si>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</si>
  <si>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</si>
  <si>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</si>
  <si>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</si>
  <si>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</si>
  <si>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</si>
  <si>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</si>
  <si>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</si>
  <si>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</si>
  <si>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</si>
  <si>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</si>
  <si>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</si>
  <si>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</si>
  <si>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</si>
  <si>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</si>
  <si>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</si>
  <si>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</si>
  <si>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</si>
  <si>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</si>
  <si>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</si>
  <si>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</si>
  <si>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</si>
  <si>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</si>
  <si>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</si>
  <si>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</si>
  <si>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</si>
  <si>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</si>
  <si>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</si>
  <si>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</si>
  <si>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</si>
  <si>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</si>
  <si>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</si>
  <si>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</si>
  <si>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</si>
  <si>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</si>
  <si>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</si>
  <si>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</si>
  <si>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</si>
  <si>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</si>
  <si>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</si>
  <si>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</si>
  <si>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</si>
  <si>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</si>
  <si>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</si>
  <si>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</si>
  <si>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</si>
  <si>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</si>
  <si>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</si>
  <si>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</si>
  <si>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</si>
  <si>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</si>
  <si>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</si>
  <si>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</si>
  <si>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</si>
  <si>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</si>
  <si>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</si>
  <si>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</si>
  <si>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</si>
  <si>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</si>
  <si>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</si>
  <si>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</si>
  <si>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</si>
  <si>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</si>
  <si>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</si>
  <si>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</si>
  <si>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</si>
  <si>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</si>
  <si>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</si>
  <si>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</si>
  <si>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</si>
  <si>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</si>
  <si>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</si>
  <si>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</si>
  <si>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</si>
  <si>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</si>
  <si>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</si>
  <si>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</si>
  <si>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</si>
  <si>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</si>
  <si>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</si>
  <si>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</si>
  <si>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</si>
  <si>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</si>
  <si>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</si>
  <si>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</si>
  <si>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</si>
  <si>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</si>
  <si>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</si>
  <si>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</si>
  <si>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</si>
  <si>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</si>
  <si>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</si>
  <si>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</si>
  <si>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</si>
  <si>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</si>
  <si>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</si>
  <si>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</si>
  <si>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</si>
  <si>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</si>
  <si>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</si>
  <si>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</si>
  <si>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</si>
  <si>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</si>
  <si>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</si>
  <si>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</si>
  <si>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</si>
  <si>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</si>
  <si>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</si>
  <si>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</si>
  <si>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</si>
  <si>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</si>
  <si>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</si>
  <si>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</si>
  <si>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</si>
  <si>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</si>
  <si>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</si>
  <si>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</si>
  <si>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</si>
  <si>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</si>
  <si>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</si>
  <si>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</si>
  <si>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</si>
  <si>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</si>
  <si>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</si>
  <si>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</si>
  <si>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</si>
  <si>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</si>
  <si>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</si>
  <si>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</si>
  <si>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</si>
  <si>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</si>
  <si>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</si>
  <si>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</si>
  <si>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</si>
  <si>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</si>
  <si>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</si>
  <si>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</si>
  <si>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</si>
  <si>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</si>
  <si>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</si>
  <si>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</si>
  <si>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</si>
  <si>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</si>
  <si>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</si>
  <si>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</si>
  <si>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</si>
  <si>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</si>
  <si>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</si>
  <si>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</si>
  <si>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</si>
  <si>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</si>
  <si>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</si>
  <si>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</si>
  <si>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</si>
  <si>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</si>
  <si>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</si>
  <si>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</si>
  <si>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</si>
  <si>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</si>
  <si>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</si>
  <si>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</si>
  <si>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</si>
  <si>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</si>
  <si>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</si>
  <si>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</si>
  <si>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</si>
  <si>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</si>
  <si>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</si>
  <si>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</si>
  <si>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</si>
  <si>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</si>
  <si>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</si>
  <si>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</si>
  <si>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</si>
  <si>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</si>
  <si>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</si>
  <si>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</si>
  <si>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</si>
  <si>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</si>
  <si>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</si>
  <si>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</si>
  <si>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</si>
  <si>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</si>
  <si>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</si>
  <si>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</si>
  <si>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</si>
  <si>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</si>
  <si>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</si>
  <si>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</si>
  <si>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</si>
  <si>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</si>
  <si>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</si>
  <si>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</si>
  <si>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</si>
  <si>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</si>
  <si>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</si>
  <si>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</si>
  <si>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</si>
  <si>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</si>
  <si>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</si>
  <si>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</si>
  <si>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</si>
  <si>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</si>
  <si>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</si>
  <si>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</si>
  <si>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</si>
  <si>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</si>
  <si>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</si>
  <si>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</si>
  <si>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</si>
  <si>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</si>
  <si>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</si>
  <si>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</si>
  <si>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</si>
  <si>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</si>
  <si>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</si>
  <si>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</si>
  <si>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</si>
  <si>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</si>
  <si>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</si>
  <si>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</si>
  <si>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</si>
  <si>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</si>
  <si>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</si>
  <si>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</si>
  <si>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</si>
  <si>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</si>
  <si>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</si>
  <si>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</si>
  <si>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</si>
  <si>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</si>
  <si>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</si>
  <si>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</si>
  <si>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</si>
  <si>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</si>
  <si>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</si>
  <si>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</si>
  <si>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</si>
  <si>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</si>
  <si>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</si>
  <si>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</si>
  <si>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</si>
  <si>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</si>
  <si>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</si>
  <si>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</si>
  <si>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</si>
  <si>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</si>
  <si>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</si>
  <si>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</si>
  <si>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</si>
  <si>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</si>
  <si>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</si>
  <si>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</si>
  <si>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</si>
  <si>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</si>
  <si>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</si>
  <si>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</si>
  <si>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</si>
  <si>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</si>
  <si>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</si>
  <si>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</si>
  <si>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</si>
  <si>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</si>
  <si>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</si>
  <si>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</si>
  <si>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</si>
  <si>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</si>
  <si>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</si>
  <si>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</si>
  <si>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</si>
  <si>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</si>
  <si>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</si>
  <si>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</si>
  <si>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</si>
  <si>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</si>
  <si>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</si>
  <si>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</si>
  <si>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</si>
  <si>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</si>
  <si>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</si>
  <si>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</si>
  <si>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</si>
  <si>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</si>
  <si>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</si>
  <si>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</si>
  <si>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</si>
  <si>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</si>
  <si>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</si>
  <si>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</si>
  <si>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</si>
  <si>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</si>
  <si>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</si>
  <si>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</si>
  <si>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</si>
  <si>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</si>
  <si>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</si>
  <si>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</si>
  <si>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</si>
  <si>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</si>
  <si>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</si>
  <si>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</si>
  <si>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</si>
  <si>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</si>
  <si>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</si>
  <si>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</si>
  <si>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</si>
  <si>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</si>
  <si>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</si>
  <si>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</si>
  <si>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</si>
  <si>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</si>
  <si>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</si>
  <si>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</si>
  <si>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</si>
  <si>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</si>
  <si>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</si>
  <si>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</si>
  <si>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</si>
  <si>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</si>
  <si>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</si>
  <si>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</si>
  <si>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</si>
  <si>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</si>
  <si>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</si>
  <si>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</si>
  <si>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</si>
  <si>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</si>
  <si>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</si>
  <si>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</si>
  <si>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</si>
  <si>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</si>
  <si>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</si>
  <si>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</si>
  <si>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</si>
  <si>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</si>
  <si>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</si>
  <si>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</si>
  <si>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</si>
  <si>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</si>
  <si>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</si>
  <si>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</si>
  <si>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</si>
  <si>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</si>
  <si>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</si>
  <si>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</si>
  <si>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</si>
  <si>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</si>
  <si>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</si>
  <si>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</si>
  <si>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</si>
  <si>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</si>
  <si>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</si>
  <si>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</si>
  <si>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</si>
  <si>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</si>
  <si>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</si>
  <si>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</si>
  <si>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</si>
  <si>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</si>
  <si>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</si>
  <si>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</si>
  <si>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</si>
  <si>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</si>
  <si>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</si>
  <si>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</si>
  <si>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</si>
  <si>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</si>
  <si>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</si>
  <si>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</si>
  <si>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</si>
  <si>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</si>
  <si>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</si>
  <si>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</si>
  <si>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</si>
  <si>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</si>
  <si>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</si>
  <si>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</si>
  <si>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</si>
  <si>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</si>
  <si>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</si>
  <si>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</si>
  <si>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</si>
  <si>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</si>
  <si>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</si>
  <si>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</si>
  <si>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</si>
  <si>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</si>
  <si>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</si>
  <si>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</si>
  <si>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</si>
  <si>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</si>
  <si>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</si>
  <si>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</si>
  <si>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</si>
  <si>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</si>
  <si>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</si>
  <si>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</si>
  <si>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</si>
  <si>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</si>
  <si>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</si>
  <si>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</si>
  <si>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</si>
  <si>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</si>
  <si>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</si>
  <si>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</si>
  <si>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</si>
  <si>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</si>
  <si>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</si>
  <si>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</si>
  <si>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</si>
  <si>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</si>
  <si>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</si>
  <si>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</si>
  <si>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</si>
  <si>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</si>
  <si>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</si>
  <si>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</si>
  <si>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</si>
  <si>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</si>
  <si>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</si>
  <si>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</si>
  <si>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</si>
  <si>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</si>
  <si>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</si>
  <si>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</si>
  <si>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</si>
  <si>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</si>
  <si>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</si>
  <si>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</si>
  <si>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</si>
  <si>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</si>
  <si>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</si>
  <si>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</si>
  <si>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</si>
  <si>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</si>
  <si>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</si>
  <si>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</si>
  <si>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</si>
  <si>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</si>
  <si>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</si>
  <si>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</si>
  <si>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</si>
  <si>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</si>
  <si>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</si>
  <si>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</si>
  <si>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</si>
  <si>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</si>
  <si>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</si>
  <si>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</si>
  <si>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</si>
  <si>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</si>
  <si>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</si>
  <si>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</si>
  <si>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</si>
  <si>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</si>
  <si>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</si>
  <si>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</si>
  <si>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</si>
  <si>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</si>
  <si>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</si>
  <si>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</si>
  <si>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</si>
  <si>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</si>
  <si>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</si>
  <si>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</si>
  <si>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</si>
  <si>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</si>
  <si>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</si>
  <si>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</si>
  <si>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</si>
  <si>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</si>
  <si>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</si>
  <si>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</si>
  <si>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</si>
  <si>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</si>
  <si>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</si>
  <si>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</si>
  <si>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</si>
  <si>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</si>
  <si>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</si>
  <si>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</si>
  <si>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</si>
  <si>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</si>
  <si>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</si>
  <si>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</si>
  <si>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</si>
  <si>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</si>
  <si>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</si>
  <si>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</si>
  <si>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</si>
  <si>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</si>
  <si>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</si>
  <si>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</si>
  <si>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</si>
  <si>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</si>
  <si>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</si>
  <si>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</si>
  <si>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</si>
  <si>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</si>
  <si>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</si>
  <si>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</si>
  <si>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</si>
  <si>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</si>
  <si>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</si>
  <si>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</si>
  <si>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</si>
  <si>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</si>
  <si>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</si>
  <si>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</si>
  <si>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</si>
  <si>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</si>
  <si>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</si>
  <si>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</si>
  <si>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</si>
  <si>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</si>
  <si>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</si>
  <si>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</si>
  <si>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</si>
  <si>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</si>
  <si>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</si>
  <si>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</si>
  <si>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</si>
  <si>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</si>
  <si>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</si>
  <si>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</si>
  <si>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</si>
  <si>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</si>
  <si>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</si>
  <si>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</si>
  <si>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</si>
  <si>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</si>
  <si>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</si>
  <si>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</si>
  <si>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</si>
  <si>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</si>
  <si>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</si>
  <si>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</si>
  <si>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</si>
  <si>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</si>
  <si>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</si>
  <si>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</si>
  <si>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</si>
  <si>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</si>
  <si>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</si>
  <si>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</si>
  <si>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</si>
  <si>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</si>
  <si>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</si>
  <si>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</si>
  <si>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</si>
  <si>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</si>
  <si>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</si>
  <si>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</si>
  <si>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</si>
  <si>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</si>
  <si>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</si>
  <si>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</si>
  <si>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</si>
  <si>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</si>
  <si>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</si>
  <si>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</si>
  <si>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</si>
  <si>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</si>
  <si>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</si>
  <si>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</si>
  <si>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</si>
  <si>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</si>
  <si>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</si>
  <si>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</si>
  <si>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</si>
  <si>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</si>
  <si>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</si>
  <si>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</si>
  <si>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</si>
  <si>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</si>
  <si>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</si>
  <si>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</si>
  <si>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</si>
  <si>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</si>
  <si>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</si>
  <si>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</si>
  <si>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</si>
  <si>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</si>
  <si>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</si>
  <si>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</si>
  <si>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</si>
  <si>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</si>
  <si>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</si>
  <si>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</si>
  <si>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</si>
  <si>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</si>
  <si>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</si>
  <si>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</si>
  <si>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</si>
  <si>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</si>
  <si>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</si>
  <si>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</si>
  <si>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</si>
  <si>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</si>
  <si>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</si>
  <si>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</si>
  <si>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</si>
  <si>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</si>
  <si>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</si>
  <si>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</si>
  <si>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</si>
  <si>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</si>
  <si>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</si>
  <si>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</si>
  <si>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</si>
  <si>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</si>
  <si>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</si>
  <si>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</si>
  <si>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</si>
  <si>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</si>
  <si>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</si>
  <si>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</si>
  <si>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</si>
  <si>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</si>
  <si>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</si>
  <si>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</si>
  <si>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</si>
  <si>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</si>
  <si>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</si>
  <si>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</si>
  <si>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</si>
  <si>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</si>
  <si>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</si>
  <si>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</si>
  <si>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</si>
  <si>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</si>
  <si>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</si>
  <si>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</si>
  <si>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</si>
  <si>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</si>
  <si>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</si>
  <si>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</si>
  <si>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</si>
  <si>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</si>
  <si>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</si>
  <si>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</si>
  <si>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</si>
  <si>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</si>
  <si>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</si>
  <si>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</si>
  <si>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</si>
  <si>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</si>
  <si>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</si>
  <si>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</si>
  <si>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</si>
  <si>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</si>
  <si>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</si>
  <si>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</si>
  <si>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</si>
  <si>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</si>
  <si>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</si>
  <si>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</si>
  <si>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</si>
  <si>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</si>
  <si>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</si>
  <si>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</si>
  <si>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</si>
  <si>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</si>
  <si>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</si>
  <si>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</si>
  <si>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</si>
  <si>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</si>
  <si>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</si>
  <si>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</si>
  <si>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</si>
  <si>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</si>
  <si>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</si>
  <si>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</si>
  <si>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</si>
  <si>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</si>
  <si>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</si>
  <si>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</si>
  <si>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</si>
  <si>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</si>
  <si>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</si>
  <si>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</si>
  <si>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</si>
  <si>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</si>
  <si>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</si>
  <si>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</si>
  <si>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</si>
  <si>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</si>
  <si>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</si>
  <si>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</si>
  <si>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</si>
  <si>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</si>
  <si>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</si>
  <si>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</si>
  <si>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</si>
  <si>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</si>
  <si>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</si>
  <si>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</si>
  <si>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</si>
  <si>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</si>
  <si>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</si>
  <si>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</si>
  <si>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</si>
  <si>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</si>
  <si>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</si>
  <si>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</si>
  <si>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</si>
  <si>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</si>
  <si>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</si>
  <si>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</si>
  <si>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</si>
  <si>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</si>
  <si>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</si>
  <si>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</si>
  <si>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</si>
  <si>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</si>
  <si>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</si>
  <si>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</si>
  <si>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</si>
  <si>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</si>
  <si>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</si>
  <si>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</si>
  <si>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</si>
  <si>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</si>
  <si>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</si>
  <si>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</si>
  <si>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</si>
  <si>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</si>
  <si>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</si>
  <si>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</si>
  <si>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</si>
  <si>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</si>
  <si>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</si>
  <si>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</si>
  <si>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</si>
  <si>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</si>
  <si>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</si>
  <si>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</si>
  <si>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</si>
  <si>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</si>
  <si>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</si>
  <si>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</si>
  <si>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</si>
  <si>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</si>
  <si>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</si>
  <si>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</si>
  <si>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</si>
  <si>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</si>
  <si>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</si>
  <si>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</si>
  <si>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</si>
  <si>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</si>
  <si>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</si>
  <si>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</si>
  <si>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</si>
  <si>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</si>
  <si>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</si>
  <si>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</si>
  <si>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</si>
  <si>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</si>
  <si>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</si>
  <si>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</si>
  <si>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</si>
  <si>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</si>
  <si>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</si>
  <si>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</si>
  <si>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</si>
  <si>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</si>
  <si>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</si>
  <si>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</si>
  <si>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</si>
  <si>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</si>
  <si>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</si>
  <si>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</si>
  <si>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</si>
  <si>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</si>
  <si>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</si>
  <si>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</si>
  <si>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</si>
  <si>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</si>
  <si>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</si>
  <si>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</si>
  <si>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</si>
  <si>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</si>
  <si>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</si>
  <si>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</si>
  <si>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</si>
  <si>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</si>
  <si>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</si>
  <si>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</si>
  <si>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</si>
  <si>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</si>
  <si>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</si>
  <si>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</si>
  <si>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</si>
  <si>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</si>
  <si>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</si>
  <si>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</si>
  <si>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</si>
  <si>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</si>
  <si>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</si>
  <si>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</si>
  <si>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</si>
  <si>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</si>
  <si>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</si>
  <si>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</si>
  <si>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</si>
  <si>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</si>
  <si>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</si>
  <si>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</si>
  <si>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</si>
  <si>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</si>
  <si>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</si>
  <si>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</si>
  <si>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</si>
  <si>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</si>
  <si>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</si>
  <si>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</si>
  <si>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</si>
  <si>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</si>
  <si>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</si>
  <si>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</si>
  <si>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</si>
  <si>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</si>
  <si>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</si>
  <si>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</si>
  <si>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</si>
  <si>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</si>
  <si>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</si>
  <si>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</si>
  <si>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</si>
  <si>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</si>
  <si>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</si>
  <si>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</si>
  <si>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</si>
  <si>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</si>
  <si>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</si>
  <si>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</si>
  <si>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</si>
  <si>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</si>
  <si>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</si>
  <si>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</si>
  <si>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</si>
  <si>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</si>
  <si>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</si>
  <si>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</si>
  <si>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</si>
  <si>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</si>
  <si>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</si>
  <si>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</si>
  <si>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</si>
  <si>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</si>
  <si>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</si>
  <si>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</si>
  <si>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</si>
  <si>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</si>
  <si>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</si>
  <si>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</si>
  <si>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</si>
  <si>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</si>
  <si>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</si>
  <si>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</si>
  <si>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</si>
  <si>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</si>
  <si>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</si>
  <si>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</si>
  <si>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</si>
  <si>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</si>
  <si>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</si>
  <si>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</si>
  <si>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</si>
  <si>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</si>
  <si>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</si>
  <si>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</si>
  <si>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</si>
  <si>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</si>
  <si>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</si>
  <si>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</si>
  <si>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</si>
  <si>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</si>
  <si>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</si>
  <si>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</si>
  <si>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</si>
  <si>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</si>
  <si>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</si>
  <si>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</si>
  <si>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</si>
  <si>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</si>
  <si>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</si>
  <si>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</si>
  <si>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</si>
  <si>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</si>
  <si>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</si>
  <si>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</si>
  <si>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</si>
  <si>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</si>
  <si>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</si>
  <si>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</si>
  <si>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</si>
  <si>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</si>
  <si>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</si>
  <si>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</si>
  <si>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</si>
  <si>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</si>
  <si>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</si>
  <si>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</si>
  <si>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</si>
  <si>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</si>
  <si>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</si>
  <si>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</si>
  <si>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</si>
  <si>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</si>
  <si>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</si>
  <si>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</si>
  <si>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</si>
  <si>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</si>
  <si>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</si>
  <si>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</si>
  <si>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</si>
  <si>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</si>
  <si>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</si>
  <si>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</si>
  <si>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</si>
  <si>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</si>
  <si>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</si>
  <si>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</si>
  <si>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</si>
  <si>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</si>
  <si>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</si>
  <si>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</si>
  <si>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</si>
  <si>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</si>
  <si>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</si>
  <si>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</si>
  <si>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</si>
  <si>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</si>
  <si>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</si>
  <si>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</si>
  <si>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</si>
  <si>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</si>
  <si>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</si>
  <si>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</si>
  <si>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</si>
  <si>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</si>
  <si>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</si>
  <si>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</si>
  <si>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</si>
  <si>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</si>
  <si>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</si>
  <si>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</si>
  <si>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</si>
  <si>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</si>
  <si>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</si>
  <si>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</si>
  <si>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</si>
  <si>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</si>
  <si>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</si>
  <si>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</si>
  <si>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</si>
  <si>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</si>
  <si>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</si>
  <si>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</si>
  <si>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</si>
  <si>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</si>
  <si>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</si>
  <si>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</si>
  <si>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</si>
  <si>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</si>
  <si>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</si>
  <si>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</si>
  <si>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</si>
  <si>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</si>
  <si>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</si>
  <si>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</si>
  <si>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</si>
  <si>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</si>
  <si>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</si>
  <si>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</si>
  <si>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</si>
  <si>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</si>
  <si>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</si>
  <si>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</si>
  <si>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</si>
  <si>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</si>
  <si>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</si>
  <si>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</si>
  <si>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</si>
  <si>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</si>
  <si>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</si>
  <si>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</si>
  <si>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</si>
  <si>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</si>
  <si>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</si>
  <si>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</si>
  <si>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</si>
  <si>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</si>
  <si>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</si>
  <si>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</si>
  <si>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</si>
  <si>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</si>
  <si>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</si>
  <si>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</si>
  <si>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</si>
  <si>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</si>
  <si>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</si>
  <si>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</si>
  <si>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</si>
  <si>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</si>
  <si>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</si>
  <si>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</si>
  <si>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</si>
  <si>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</si>
  <si>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</si>
  <si>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</si>
  <si>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</si>
  <si>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</si>
  <si>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</si>
  <si>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</si>
  <si>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</si>
  <si>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</si>
  <si>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</si>
  <si>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</si>
  <si>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</si>
  <si>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</si>
  <si>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</si>
  <si>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</si>
  <si>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</si>
  <si>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</si>
  <si>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</si>
  <si>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</si>
  <si>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</si>
  <si>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</si>
  <si>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</si>
  <si>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</si>
  <si>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</si>
  <si>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</si>
  <si>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</si>
  <si>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</si>
  <si>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</si>
  <si>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</si>
  <si>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</si>
  <si>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</si>
  <si>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</si>
  <si>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</si>
  <si>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</si>
  <si>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</si>
  <si>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</si>
  <si>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</si>
  <si>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</si>
  <si>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</si>
  <si>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</si>
  <si>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</si>
  <si>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</si>
  <si>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</si>
  <si>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</si>
  <si>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</si>
  <si>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</si>
  <si>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</si>
  <si>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</si>
  <si>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</si>
  <si>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</si>
  <si>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</si>
  <si>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</si>
  <si>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</si>
  <si>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</si>
  <si>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</si>
  <si>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</si>
  <si>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</si>
  <si>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</si>
  <si>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</si>
  <si>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</si>
  <si>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</si>
  <si>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</si>
  <si>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</si>
  <si>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</si>
  <si>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</si>
  <si>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</si>
  <si>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</si>
  <si>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</si>
  <si>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</si>
  <si>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</si>
  <si>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</si>
  <si>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</si>
  <si>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</si>
  <si>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</si>
  <si>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</si>
  <si>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</si>
  <si>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</si>
  <si>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</si>
  <si>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</si>
  <si>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</si>
  <si>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</si>
  <si>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</si>
  <si>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</si>
  <si>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</si>
  <si>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</si>
  <si>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</si>
  <si>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</si>
  <si>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</si>
  <si>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</si>
  <si>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</si>
  <si>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</si>
  <si>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</si>
  <si>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</si>
  <si>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</si>
  <si>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</si>
  <si>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</si>
  <si>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</si>
  <si>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</si>
  <si>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</si>
  <si>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</si>
  <si>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</si>
  <si>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</si>
  <si>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</si>
  <si>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</si>
  <si>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</si>
  <si>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</si>
  <si>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</si>
  <si>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</si>
  <si>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</si>
  <si>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</si>
  <si>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</si>
  <si>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</si>
  <si>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</si>
  <si>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</si>
  <si>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</si>
  <si>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</si>
  <si>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</si>
  <si>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</si>
  <si>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</si>
  <si>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</si>
  <si>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</si>
  <si>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</si>
  <si>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</si>
  <si>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</si>
  <si>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</si>
  <si>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</si>
  <si>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</si>
  <si>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</si>
  <si>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</si>
  <si>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</si>
  <si>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</si>
  <si>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</si>
  <si>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</si>
  <si>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</si>
  <si>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</si>
  <si>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</si>
  <si>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</si>
  <si>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</si>
  <si>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</si>
  <si>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</si>
  <si>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</si>
  <si>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</si>
  <si>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</si>
  <si>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</si>
  <si>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</si>
  <si>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</si>
  <si>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</si>
  <si>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</si>
  <si>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</si>
  <si>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</si>
  <si>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</si>
  <si>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</si>
  <si>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</si>
  <si>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</si>
  <si>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</si>
  <si>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</si>
  <si>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</si>
  <si>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</si>
  <si>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</si>
  <si>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</si>
  <si>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</si>
  <si>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</si>
  <si>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</si>
  <si>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</si>
  <si>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</si>
  <si>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</si>
  <si>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</si>
  <si>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</si>
  <si>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</si>
  <si>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</si>
  <si>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</si>
  <si>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</si>
  <si>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</si>
  <si>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</si>
  <si>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</si>
  <si>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</si>
  <si>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</si>
  <si>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</si>
  <si>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</si>
  <si>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</si>
  <si>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</si>
  <si>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</si>
  <si>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</si>
  <si>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</si>
  <si>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</si>
  <si>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</si>
  <si>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</si>
  <si>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</si>
  <si>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</si>
  <si>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</si>
  <si>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</si>
  <si>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</si>
  <si>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</si>
  <si>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</si>
  <si>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</si>
  <si>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</si>
  <si>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</si>
  <si>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</si>
  <si>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</si>
  <si>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</si>
  <si>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</si>
  <si>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</si>
  <si>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</si>
  <si>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</si>
  <si>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</si>
  <si>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</si>
  <si>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</si>
  <si>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</si>
  <si>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</si>
  <si>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</si>
  <si>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</si>
  <si>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</si>
  <si>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</si>
  <si>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</si>
  <si>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</si>
  <si>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</si>
  <si>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</si>
  <si>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</si>
  <si>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</si>
  <si>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</si>
  <si>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</si>
  <si>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</si>
  <si>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</si>
  <si>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</si>
  <si>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</si>
  <si>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</si>
  <si>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</si>
  <si>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</si>
  <si>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</si>
  <si>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</si>
  <si>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</si>
  <si>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</si>
  <si>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</si>
  <si>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</si>
  <si>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</si>
  <si>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</si>
  <si>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</si>
  <si>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</si>
  <si>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</si>
  <si>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</si>
  <si>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</si>
  <si>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</si>
  <si>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</si>
  <si>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</si>
  <si>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</si>
  <si>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</si>
  <si>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</si>
  <si>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</si>
  <si>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</si>
  <si>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</si>
  <si>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</si>
  <si>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</si>
  <si>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</si>
  <si>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</si>
  <si>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</si>
  <si>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</si>
  <si>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</si>
  <si>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</si>
  <si>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</si>
  <si>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</si>
  <si>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</si>
  <si>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</si>
  <si>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</si>
  <si>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</si>
  <si>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</si>
  <si>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</si>
  <si>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</si>
  <si>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</si>
  <si>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</si>
  <si>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</si>
  <si>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</si>
  <si>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</si>
  <si>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</si>
  <si>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</si>
  <si>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</si>
  <si>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</si>
  <si>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</si>
  <si>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</si>
  <si>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</si>
  <si>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</si>
  <si>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</si>
  <si>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</si>
  <si>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</si>
  <si>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</si>
  <si>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</si>
  <si>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</si>
  <si>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</si>
  <si>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</si>
  <si>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</si>
  <si>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</si>
  <si>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</si>
  <si>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</si>
  <si>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</si>
  <si>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</si>
  <si>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</si>
  <si>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</si>
  <si>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</si>
  <si>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</si>
  <si>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</si>
  <si>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</si>
  <si>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</si>
  <si>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</si>
  <si>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</si>
  <si>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</si>
  <si>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</si>
  <si>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</si>
  <si>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</si>
  <si>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</si>
  <si>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</si>
  <si>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</si>
  <si>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</si>
  <si>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</si>
  <si>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</si>
  <si>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</si>
  <si>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</si>
  <si>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</si>
  <si>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</si>
  <si>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</si>
  <si>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</si>
  <si>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</si>
  <si>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</si>
  <si>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</si>
  <si>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</si>
  <si>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</si>
  <si>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</si>
  <si>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</si>
  <si>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</si>
  <si>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</si>
  <si>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</si>
  <si>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</si>
  <si>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</si>
  <si>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</si>
  <si>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</si>
  <si>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</si>
  <si>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</si>
  <si>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</si>
  <si>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</si>
  <si>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</si>
  <si>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</si>
  <si>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</si>
  <si>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</si>
  <si>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</si>
  <si>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</si>
  <si>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</si>
  <si>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</si>
  <si>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</si>
  <si>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</si>
  <si>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</si>
  <si>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</si>
  <si>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</si>
  <si>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</si>
  <si>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</si>
  <si>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</si>
  <si>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</si>
  <si>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</si>
  <si>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</si>
  <si>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</si>
  <si>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</si>
  <si>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</si>
  <si>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</si>
  <si>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</si>
  <si>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</si>
  <si>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</si>
  <si>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</si>
  <si>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</si>
  <si>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</si>
  <si>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</si>
  <si>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</si>
  <si>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</si>
  <si>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</si>
  <si>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</si>
  <si>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</si>
  <si>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</si>
  <si>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</si>
  <si>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</si>
  <si>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</si>
  <si>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</si>
  <si>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</si>
  <si>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</si>
  <si>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</si>
  <si>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</si>
  <si>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</si>
  <si>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</si>
  <si>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</si>
  <si>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</si>
  <si>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</si>
  <si>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</si>
  <si>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</si>
  <si>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</si>
  <si>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</si>
  <si>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</si>
  <si>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</si>
  <si>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</si>
  <si>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</si>
  <si>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</si>
  <si>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</si>
  <si>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</si>
  <si>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</si>
  <si>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</si>
  <si>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</si>
  <si>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</si>
  <si>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</si>
  <si>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</si>
  <si>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</si>
  <si>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</si>
  <si>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</si>
  <si>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</si>
  <si>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</si>
  <si>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</si>
  <si>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</si>
  <si>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</si>
  <si>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</si>
  <si>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</si>
  <si>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</si>
  <si>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</si>
  <si>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</si>
  <si>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</si>
  <si>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</si>
  <si>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</si>
  <si>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</si>
  <si>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</si>
  <si>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</si>
  <si>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</si>
  <si>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</si>
  <si>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</si>
  <si>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</si>
  <si>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</si>
  <si>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</si>
  <si>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</si>
  <si>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</si>
  <si>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</si>
  <si>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</si>
  <si>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</si>
  <si>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</si>
  <si>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</si>
  <si>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</si>
  <si>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</si>
  <si>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</si>
  <si>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</si>
  <si>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</si>
  <si>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</si>
  <si>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</si>
  <si>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</si>
  <si>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</si>
  <si>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</si>
  <si>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</si>
  <si>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</si>
  <si>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</si>
  <si>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</si>
  <si>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</si>
  <si>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</si>
  <si>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</si>
  <si>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</si>
  <si>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</si>
  <si>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</si>
  <si>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</si>
  <si>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</si>
  <si>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</si>
  <si>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</si>
  <si>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</si>
  <si>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</si>
  <si>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</si>
  <si>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</si>
  <si>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</si>
  <si>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</si>
  <si>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</si>
  <si>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</si>
  <si>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</si>
  <si>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</si>
  <si>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</si>
  <si>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</si>
  <si>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</si>
  <si>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</si>
  <si>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</si>
  <si>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</si>
  <si>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</si>
  <si>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</si>
  <si>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</si>
  <si>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</si>
  <si>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</si>
  <si>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</si>
  <si>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</si>
  <si>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</si>
  <si>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</si>
  <si>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</si>
  <si>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</si>
  <si>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</si>
  <si>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</si>
  <si>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</si>
  <si>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</si>
  <si>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</si>
  <si>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</si>
  <si>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</si>
  <si>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</si>
  <si>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</si>
  <si>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</si>
  <si>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</si>
  <si>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</si>
  <si>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</si>
  <si>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</si>
  <si>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</si>
  <si>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</si>
  <si>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</si>
  <si>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</si>
  <si>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</si>
  <si>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</si>
  <si>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</si>
  <si>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</si>
  <si>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</si>
  <si>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</si>
  <si>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</si>
  <si>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</si>
  <si>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</si>
  <si>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</si>
  <si>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</si>
  <si>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</si>
  <si>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</si>
  <si>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</si>
  <si>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</si>
  <si>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</si>
  <si>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</si>
  <si>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</si>
  <si>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</si>
  <si>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</si>
  <si>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</si>
  <si>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</si>
  <si>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</si>
  <si>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</si>
  <si>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</si>
  <si>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</si>
  <si>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</si>
  <si>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</si>
  <si>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</si>
  <si>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</si>
  <si>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</si>
  <si>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</si>
  <si>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</si>
  <si>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</si>
  <si>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</si>
  <si>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</si>
  <si>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</si>
  <si>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</si>
  <si>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</si>
  <si>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</si>
  <si>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</si>
  <si>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</si>
  <si>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</si>
  <si>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</si>
  <si>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</si>
  <si>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</si>
  <si>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</si>
  <si>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</si>
  <si>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</si>
  <si>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</si>
  <si>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</si>
  <si>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</si>
  <si>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</si>
  <si>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</si>
  <si>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</si>
  <si>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</si>
  <si>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</si>
  <si>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</si>
  <si>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</si>
  <si>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</si>
  <si>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</si>
  <si>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</si>
  <si>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</si>
  <si>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</si>
  <si>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</si>
  <si>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</si>
  <si>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</si>
  <si>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</si>
  <si>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</si>
  <si>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</si>
  <si>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</si>
  <si>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</si>
  <si>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</si>
  <si>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</si>
  <si>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</si>
  <si>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</si>
  <si>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</si>
  <si>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</si>
  <si>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</si>
  <si>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</si>
  <si>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</si>
  <si>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</si>
  <si>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</si>
  <si>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</si>
  <si>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</si>
  <si>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</si>
  <si>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</si>
  <si>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</si>
  <si>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</si>
  <si>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</si>
  <si>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</si>
  <si>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</si>
  <si>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</si>
  <si>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</si>
  <si>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</si>
  <si>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</si>
  <si>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</si>
  <si>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</si>
  <si>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</si>
  <si>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</si>
  <si>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</si>
  <si>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</si>
  <si>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</si>
  <si>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</si>
  <si>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</si>
  <si>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</si>
  <si>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</si>
  <si>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</si>
  <si>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</si>
  <si>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</si>
  <si>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</si>
  <si>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</si>
  <si>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</si>
  <si>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</si>
  <si>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</si>
  <si>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</si>
  <si>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</si>
  <si>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</si>
  <si>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</si>
  <si>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</si>
  <si>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</si>
  <si>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</si>
  <si>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</si>
  <si>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</si>
  <si>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</si>
  <si>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</si>
  <si>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</si>
  <si>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</si>
  <si>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</si>
  <si>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</si>
  <si>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</si>
  <si>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</si>
  <si>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</si>
  <si>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</si>
  <si>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</si>
  <si>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</si>
  <si>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</si>
  <si>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</si>
  <si>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</si>
  <si>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</si>
  <si>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</si>
  <si>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</si>
  <si>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</si>
  <si>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</si>
  <si>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</si>
  <si>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</si>
  <si>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</si>
  <si>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</si>
  <si>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</si>
  <si>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</si>
  <si>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</si>
  <si>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</si>
  <si>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</si>
  <si>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</si>
  <si>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</si>
  <si>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</si>
  <si>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</si>
  <si>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</si>
  <si>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</si>
  <si>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</si>
  <si>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</si>
  <si>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</si>
  <si>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</si>
  <si>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</si>
  <si>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</si>
  <si>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</si>
  <si>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</si>
  <si>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</si>
  <si>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</si>
  <si>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</si>
  <si>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</si>
  <si>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</si>
  <si>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</si>
  <si>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</si>
  <si>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</si>
  <si>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</si>
  <si>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</si>
  <si>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</si>
  <si>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</si>
  <si>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</si>
  <si>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</si>
  <si>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</si>
  <si>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</si>
  <si>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</si>
  <si>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</si>
  <si>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</si>
  <si>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</si>
  <si>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</si>
  <si>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</si>
  <si>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</si>
  <si>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</si>
  <si>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</si>
  <si>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</si>
  <si>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</si>
  <si>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</si>
  <si>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</si>
  <si>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</si>
  <si>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</si>
  <si>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</si>
  <si>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</si>
  <si>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</si>
  <si>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</si>
  <si>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</si>
  <si>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</si>
  <si>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</si>
  <si>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</si>
  <si>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</si>
  <si>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</si>
  <si>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</si>
  <si>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</si>
  <si>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</si>
  <si>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</si>
  <si>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</si>
  <si>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</si>
  <si>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</si>
  <si>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</si>
  <si>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</si>
  <si>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</si>
  <si>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</si>
  <si>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</si>
  <si>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</si>
  <si>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</si>
  <si>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</si>
  <si>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</si>
  <si>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</si>
  <si>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</si>
  <si>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</si>
  <si>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</si>
  <si>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</si>
  <si>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</si>
  <si>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</si>
  <si>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</si>
  <si>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</si>
  <si>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</si>
  <si>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</si>
  <si>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</si>
  <si>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</si>
  <si>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</si>
  <si>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</si>
  <si>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</si>
  <si>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</si>
  <si>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</si>
  <si>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</si>
  <si>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</si>
  <si>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</si>
  <si>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</si>
  <si>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</si>
  <si>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</si>
  <si>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</si>
  <si>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</si>
  <si>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</si>
  <si>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</si>
  <si>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</si>
  <si>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</si>
  <si>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</si>
  <si>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</si>
  <si>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</si>
  <si>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</si>
  <si>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</si>
  <si>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</si>
  <si>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</si>
  <si>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</si>
  <si>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</si>
  <si>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</si>
  <si>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</si>
  <si>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</si>
  <si>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</si>
  <si>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</si>
  <si>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</si>
  <si>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</si>
  <si>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</si>
  <si>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</si>
  <si>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</si>
  <si>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</si>
  <si>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</si>
  <si>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</si>
  <si>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</si>
  <si>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</si>
  <si>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</si>
  <si>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</si>
  <si>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</si>
  <si>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</si>
  <si>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</si>
  <si>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</si>
  <si>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</si>
  <si>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</si>
  <si>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</si>
  <si>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</si>
  <si>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</si>
  <si>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</si>
  <si>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</si>
  <si>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</si>
  <si>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</si>
  <si>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</si>
  <si>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</si>
  <si>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</si>
  <si>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</si>
  <si>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</si>
  <si>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</si>
  <si>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</si>
  <si>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</si>
  <si>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</si>
  <si>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</si>
  <si>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</si>
  <si>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</si>
  <si>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</si>
  <si>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</si>
  <si>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</si>
  <si>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</si>
  <si>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</si>
  <si>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</si>
  <si>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</si>
  <si>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</si>
  <si>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</si>
  <si>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</si>
  <si>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</si>
  <si>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</si>
  <si>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</si>
  <si>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</si>
  <si>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</si>
  <si>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</si>
  <si>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</si>
  <si>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</si>
  <si>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</si>
  <si>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</si>
  <si>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</si>
  <si>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</si>
  <si>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</si>
  <si>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</si>
  <si>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</si>
  <si>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</si>
  <si>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</si>
  <si>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</si>
  <si>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</si>
  <si>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</si>
  <si>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</si>
  <si>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</si>
  <si>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</si>
  <si>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</si>
  <si>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</si>
  <si>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</si>
  <si>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</si>
  <si>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</si>
  <si>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</si>
  <si>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</si>
  <si>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</si>
  <si>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</si>
  <si>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</si>
  <si>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</si>
  <si>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</si>
  <si>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</si>
  <si>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</si>
  <si>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</si>
  <si>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</si>
  <si>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</si>
  <si>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</si>
  <si>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</si>
  <si>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</si>
  <si>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</si>
  <si>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</si>
  <si>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</si>
  <si>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</si>
  <si>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</si>
  <si>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</si>
  <si>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</si>
  <si>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</si>
  <si>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</si>
  <si>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</si>
  <si>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</si>
  <si>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</si>
  <si>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</si>
  <si>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</si>
  <si>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</si>
  <si>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</si>
  <si>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</si>
  <si>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</si>
  <si>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</si>
  <si>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</si>
  <si>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</si>
  <si>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</si>
  <si>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</si>
  <si>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</si>
  <si>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</si>
  <si>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</si>
  <si>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</si>
  <si>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</si>
  <si>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</si>
  <si>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</si>
  <si>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</si>
  <si>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</si>
  <si>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</si>
  <si>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</si>
  <si>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</si>
  <si>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</si>
  <si>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</si>
  <si>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</si>
  <si>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</si>
  <si>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</si>
  <si>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</si>
  <si>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</si>
  <si>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</si>
  <si>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</si>
  <si>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</si>
  <si>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</si>
  <si>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</si>
  <si>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</si>
  <si>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</si>
  <si>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</si>
  <si>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</si>
  <si>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</si>
  <si>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</si>
  <si>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</si>
  <si>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</si>
  <si>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</si>
  <si>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</si>
  <si>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</si>
  <si>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</si>
  <si>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</si>
  <si>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</si>
  <si>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</si>
  <si>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</si>
  <si>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</si>
  <si>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</si>
  <si>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</si>
  <si>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</si>
  <si>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</si>
  <si>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</si>
  <si>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</si>
  <si>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</si>
  <si>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</si>
  <si>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</si>
  <si>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</si>
  <si>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</si>
  <si>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</si>
  <si>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</si>
  <si>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</si>
  <si>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</si>
  <si>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</si>
  <si>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</si>
  <si>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</si>
  <si>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</si>
  <si>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</si>
  <si>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</si>
  <si>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</si>
  <si>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</si>
  <si>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</si>
  <si>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</si>
  <si>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</si>
  <si>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</si>
  <si>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</si>
  <si>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</si>
  <si>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</si>
  <si>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</si>
  <si>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</si>
  <si>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</si>
  <si>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</si>
  <si>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</si>
  <si>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</si>
  <si>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</si>
  <si>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</si>
  <si>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</si>
  <si>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</si>
  <si>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</si>
  <si>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</si>
  <si>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</si>
  <si>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</si>
  <si>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</si>
  <si>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</si>
  <si>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</si>
  <si>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</si>
  <si>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</si>
  <si>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</si>
  <si>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</si>
  <si>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</si>
  <si>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</si>
  <si>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</si>
  <si>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</si>
  <si>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</si>
  <si>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</si>
  <si>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</si>
  <si>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</si>
  <si>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</si>
  <si>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</si>
  <si>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</si>
  <si>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</si>
  <si>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</si>
  <si>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</si>
  <si>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</si>
  <si>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</si>
  <si>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</si>
  <si>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</si>
  <si>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</si>
  <si>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</si>
  <si>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</si>
  <si>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</si>
  <si>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</si>
  <si>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</si>
  <si>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</si>
  <si>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</si>
  <si>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</si>
  <si>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</si>
  <si>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</si>
  <si>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</si>
  <si>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</si>
  <si>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</si>
  <si>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</si>
  <si>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</si>
  <si>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</si>
  <si>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</si>
  <si>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</si>
  <si>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</si>
  <si>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</si>
  <si>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</si>
  <si>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</si>
  <si>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</si>
  <si>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</si>
  <si>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</si>
  <si>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</si>
  <si>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</si>
  <si>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</si>
  <si>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</si>
  <si>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</si>
  <si>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</si>
  <si>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</si>
  <si>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</si>
  <si>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</si>
  <si>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</si>
  <si>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</si>
  <si>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</si>
  <si>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</si>
  <si>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</si>
  <si>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</si>
  <si>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</si>
  <si>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</si>
  <si>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</si>
  <si>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</si>
  <si>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</si>
  <si>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</si>
  <si>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</si>
  <si>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</si>
  <si>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</si>
  <si>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</si>
  <si>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</si>
  <si>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</si>
  <si>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</si>
  <si>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</si>
  <si>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</si>
  <si>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</si>
  <si>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</si>
  <si>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</si>
  <si>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</si>
  <si>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</si>
  <si>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</si>
  <si>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</si>
  <si>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</si>
  <si>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</si>
  <si>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</si>
  <si>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</si>
  <si>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</si>
  <si>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</si>
  <si>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</si>
  <si>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</si>
  <si>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</si>
  <si>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</si>
  <si>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</si>
  <si>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</si>
  <si>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</si>
  <si>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</si>
  <si>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</si>
  <si>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</si>
  <si>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</si>
  <si>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</si>
  <si>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</si>
  <si>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</si>
  <si>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</si>
  <si>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</si>
  <si>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</si>
  <si>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</si>
  <si>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</si>
  <si>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</si>
  <si>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</si>
  <si>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</si>
  <si>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</si>
  <si>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</si>
  <si>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</si>
  <si>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</si>
  <si>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</si>
  <si>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</si>
  <si>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</si>
  <si>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</si>
  <si>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</si>
  <si>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</si>
  <si>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</si>
  <si>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</si>
  <si>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</si>
  <si>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</si>
  <si>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</si>
  <si>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</si>
  <si>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</si>
  <si>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</si>
  <si>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</si>
  <si>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</si>
  <si>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</si>
  <si>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</si>
  <si>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</si>
  <si>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</si>
  <si>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</si>
  <si>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</si>
  <si>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</si>
  <si>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</si>
  <si>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</si>
  <si>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</si>
  <si>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</si>
  <si>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</si>
  <si>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</si>
  <si>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</si>
  <si>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</si>
  <si>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</si>
  <si>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</si>
  <si>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</si>
  <si>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</si>
  <si>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</si>
  <si>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</si>
  <si>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</si>
  <si>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</si>
  <si>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</si>
  <si>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</si>
  <si>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</si>
  <si>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</si>
  <si>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</si>
  <si>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</si>
  <si>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</si>
  <si>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</si>
  <si>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</si>
  <si>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</si>
  <si>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</si>
  <si>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</si>
  <si>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</si>
  <si>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</si>
  <si>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</si>
  <si>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</si>
  <si>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</si>
  <si>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</si>
  <si>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</si>
  <si>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</si>
  <si>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</si>
  <si>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</si>
  <si>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</si>
  <si>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</si>
  <si>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</si>
  <si>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</si>
  <si>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</si>
  <si>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</si>
  <si>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</si>
  <si>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</si>
  <si>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</si>
  <si>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</si>
  <si>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</si>
  <si>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</si>
  <si>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</si>
  <si>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</si>
  <si>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</si>
  <si>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</si>
  <si>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</si>
  <si>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</si>
  <si>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</si>
  <si>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</si>
  <si>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</si>
  <si>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</si>
  <si>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</si>
  <si>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</si>
  <si>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</si>
  <si>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</si>
  <si>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</si>
  <si>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</si>
  <si>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</si>
  <si>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</si>
  <si>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</si>
  <si>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</si>
  <si>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</si>
  <si>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</si>
  <si>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</si>
  <si>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</si>
  <si>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</si>
  <si>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</si>
  <si>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</si>
  <si>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</si>
  <si>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</si>
  <si>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</si>
  <si>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</si>
  <si>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</si>
  <si>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</si>
  <si>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</si>
  <si>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</si>
  <si>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</si>
  <si>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</si>
  <si>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</si>
  <si>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</si>
  <si>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</si>
  <si>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</si>
  <si>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</si>
  <si>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</si>
  <si>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</si>
  <si>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</si>
  <si>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</si>
  <si>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</si>
  <si>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</si>
  <si>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</si>
  <si>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</si>
  <si>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</si>
  <si>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</si>
  <si>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</si>
  <si>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</si>
  <si>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</si>
  <si>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</si>
  <si>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</si>
  <si>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</si>
  <si>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</si>
  <si>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</si>
  <si>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</si>
  <si>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</si>
  <si>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</si>
  <si>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</si>
  <si>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</si>
  <si>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</si>
  <si>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</si>
  <si>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</si>
  <si>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</si>
  <si>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</si>
  <si>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</si>
  <si>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</si>
  <si>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</si>
  <si>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</si>
  <si>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</si>
  <si>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</si>
  <si>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</si>
  <si>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</si>
  <si>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</si>
  <si>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</si>
  <si>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</si>
  <si>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</si>
  <si>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</si>
  <si>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</si>
  <si>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</si>
  <si>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</si>
  <si>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</si>
  <si>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</si>
  <si>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</si>
  <si>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</si>
  <si>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</si>
  <si>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</si>
  <si>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</si>
  <si>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</si>
  <si>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</si>
  <si>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</si>
  <si>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</si>
  <si>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</si>
  <si>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</si>
  <si>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</si>
  <si>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</si>
  <si>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</si>
  <si>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</si>
  <si>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</si>
  <si>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</si>
  <si>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</si>
  <si>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</si>
  <si>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</si>
  <si>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</si>
  <si>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</si>
  <si>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</si>
  <si>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</si>
  <si>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</si>
  <si>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</si>
  <si>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</si>
  <si>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</si>
  <si>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</si>
  <si>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</si>
  <si>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</si>
  <si>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</si>
  <si>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</si>
  <si>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</si>
  <si>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</si>
  <si>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</si>
  <si>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</si>
  <si>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</si>
  <si>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</si>
  <si>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</si>
  <si>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</si>
  <si>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</si>
  <si>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</si>
  <si>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</si>
  <si>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</si>
  <si>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</si>
  <si>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</si>
  <si>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</si>
  <si>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</si>
  <si>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</si>
  <si>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</si>
  <si>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</si>
  <si>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</si>
  <si>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</si>
  <si>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</si>
  <si>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</si>
  <si>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</si>
  <si>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</si>
  <si>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</si>
  <si>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</si>
  <si>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</si>
  <si>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</si>
  <si>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</si>
  <si>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</si>
  <si>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</si>
  <si>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</si>
  <si>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</si>
  <si>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</si>
  <si>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</si>
  <si>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</si>
  <si>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</si>
  <si>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</si>
  <si>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</si>
  <si>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</si>
  <si>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</si>
  <si>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</si>
  <si>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</si>
  <si>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</si>
  <si>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</si>
  <si>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</si>
  <si>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</si>
  <si>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</si>
  <si>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</si>
  <si>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</si>
  <si>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</si>
  <si>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</si>
  <si>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</si>
  <si>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</si>
  <si>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</si>
  <si>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</si>
  <si>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</si>
  <si>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</si>
  <si>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</si>
  <si>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</si>
  <si>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</si>
  <si>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</si>
  <si>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</si>
  <si>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</si>
  <si>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</si>
  <si>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</si>
  <si>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</si>
  <si>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</si>
  <si>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</si>
  <si>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</si>
  <si>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</si>
  <si>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</si>
  <si>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</si>
  <si>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</si>
  <si>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</si>
  <si>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</si>
  <si>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</si>
  <si>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</si>
  <si>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</si>
  <si>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</si>
  <si>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</si>
  <si>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</si>
  <si>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</si>
  <si>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</si>
  <si>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</si>
  <si>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</si>
  <si>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</si>
  <si>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</si>
  <si>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</si>
  <si>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</si>
  <si>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</si>
  <si>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</si>
  <si>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</si>
  <si>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</si>
  <si>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</si>
  <si>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</si>
  <si>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</si>
  <si>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</si>
  <si>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</si>
  <si>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</si>
  <si>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</si>
  <si>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</si>
  <si>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</si>
  <si>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</si>
  <si>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</si>
  <si>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</si>
  <si>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</si>
  <si>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</si>
  <si>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</si>
  <si>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</si>
  <si>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</si>
  <si>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</si>
  <si>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</si>
  <si>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</si>
  <si>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</si>
  <si>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</si>
  <si>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</si>
  <si>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</si>
  <si>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</si>
  <si>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</si>
  <si>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</si>
  <si>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</si>
  <si>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</si>
  <si>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</si>
  <si>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</si>
  <si>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</si>
  <si>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</si>
  <si>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</si>
  <si>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</si>
  <si>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</si>
  <si>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</si>
  <si>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</si>
  <si>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</si>
  <si>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</si>
  <si>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</si>
  <si>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</si>
  <si>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</si>
  <si>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</si>
  <si>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</si>
  <si>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</si>
  <si>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</si>
  <si>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</si>
  <si>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</si>
  <si>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</si>
  <si>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</si>
  <si>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</si>
  <si>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</si>
  <si>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</si>
  <si>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</si>
  <si>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</si>
  <si>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</si>
  <si>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</si>
  <si>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</si>
  <si>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</si>
  <si>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</si>
  <si>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</si>
  <si>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</si>
  <si>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</si>
  <si>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</si>
  <si>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</si>
  <si>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</si>
  <si>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</si>
  <si>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</si>
  <si>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</si>
  <si>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</si>
  <si>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</si>
  <si>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</si>
  <si>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</si>
  <si>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</si>
  <si>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</si>
  <si>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</si>
  <si>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</si>
  <si>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</si>
  <si>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</si>
  <si>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</si>
  <si>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</si>
  <si>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</si>
  <si>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</si>
  <si>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</si>
  <si>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</si>
  <si>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</si>
  <si>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</si>
  <si>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</si>
  <si>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</si>
  <si>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</si>
  <si>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</si>
  <si>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</si>
  <si>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</si>
  <si>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</si>
  <si>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</si>
  <si>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</si>
  <si>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</si>
  <si>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</si>
  <si>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</si>
  <si>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</si>
  <si>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</si>
  <si>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</si>
  <si>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</si>
  <si>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</si>
  <si>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</si>
  <si>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</si>
  <si>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</si>
  <si>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</si>
  <si>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</si>
  <si>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</si>
  <si>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</si>
  <si>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</si>
  <si>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</si>
  <si>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</si>
  <si>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</si>
  <si>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</si>
  <si>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</si>
  <si>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</si>
  <si>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</si>
  <si>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</si>
  <si>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</si>
  <si>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</si>
  <si>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</si>
  <si>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</si>
  <si>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</si>
  <si>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</si>
  <si>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</si>
  <si>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</si>
  <si>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</si>
  <si>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</si>
  <si>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</si>
  <si>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</si>
  <si>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</si>
  <si>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</si>
  <si>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</si>
  <si>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</si>
  <si>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</si>
  <si>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</si>
  <si>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</si>
  <si>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</si>
  <si>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</si>
  <si>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</si>
  <si>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</si>
  <si>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</si>
  <si>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</si>
  <si>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</si>
  <si>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</si>
  <si>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</si>
  <si>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</si>
  <si>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</si>
  <si>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</si>
  <si>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</si>
  <si>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</si>
  <si>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</si>
  <si>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</si>
  <si>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</si>
  <si>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</si>
  <si>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</si>
  <si>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</si>
  <si>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</si>
  <si>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</si>
  <si>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</si>
  <si>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</si>
  <si>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</si>
  <si>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</si>
  <si>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</si>
  <si>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</si>
  <si>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</si>
  <si>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</si>
  <si>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</si>
  <si>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</si>
  <si>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</si>
  <si>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</si>
  <si>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</si>
  <si>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</si>
  <si>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</si>
  <si>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</si>
  <si>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</si>
  <si>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</si>
  <si>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</si>
  <si>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</si>
  <si>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</si>
  <si>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</si>
  <si>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</si>
  <si>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</si>
  <si>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</si>
  <si>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</si>
  <si>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</si>
  <si>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</si>
  <si>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</si>
  <si>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</si>
  <si>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</si>
  <si>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</si>
  <si>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</si>
  <si>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</si>
  <si>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</si>
  <si>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</si>
  <si>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</si>
  <si>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</si>
  <si>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</si>
  <si>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</si>
  <si>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</si>
  <si>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</si>
  <si>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</si>
  <si>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</si>
  <si>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</si>
  <si>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</si>
  <si>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</si>
  <si>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</si>
  <si>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</si>
  <si>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</si>
  <si>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</si>
  <si>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</si>
  <si>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</si>
  <si>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</si>
  <si>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</si>
  <si>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</si>
  <si>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</si>
  <si>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</si>
  <si>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</si>
  <si>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</si>
  <si>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</si>
  <si>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</si>
  <si>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</si>
  <si>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</si>
  <si>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</si>
  <si>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</si>
  <si>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</si>
  <si>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</si>
  <si>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</si>
  <si>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</si>
  <si>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</si>
  <si>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</si>
  <si>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</si>
  <si>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</si>
  <si>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</si>
  <si>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</si>
  <si>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</si>
  <si>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</si>
  <si>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</si>
  <si>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</si>
  <si>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</si>
  <si>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</si>
  <si>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</si>
  <si>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</si>
  <si>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</si>
  <si>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</si>
  <si>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</si>
  <si>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</si>
  <si>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</si>
  <si>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</si>
  <si>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</si>
  <si>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</si>
  <si>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</si>
  <si>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</si>
  <si>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</si>
  <si>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</si>
  <si>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</si>
  <si>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</si>
  <si>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</si>
  <si>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</si>
  <si>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</si>
  <si>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</si>
  <si>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</si>
  <si>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</si>
  <si>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</si>
  <si>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</si>
  <si>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</si>
  <si>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</si>
  <si>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</si>
  <si>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</si>
  <si>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</si>
  <si>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</si>
  <si>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</si>
  <si>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</si>
  <si>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</si>
  <si>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</si>
  <si>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</si>
  <si>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</si>
  <si>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</si>
  <si>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</si>
  <si>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</si>
  <si>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</si>
  <si>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</si>
  <si>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</si>
  <si>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</si>
  <si>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</si>
  <si>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</si>
  <si>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</si>
  <si>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</si>
  <si>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</si>
  <si>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</si>
  <si>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</si>
  <si>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</si>
  <si>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</si>
  <si>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</si>
  <si>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</si>
  <si>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</si>
  <si>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</si>
  <si>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</si>
  <si>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</si>
  <si>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</si>
  <si>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</si>
  <si>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</si>
  <si>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</si>
  <si>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</si>
  <si>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</si>
  <si>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</si>
  <si>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</si>
  <si>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</si>
  <si>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</si>
  <si>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</si>
  <si>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</si>
  <si>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</si>
  <si>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</si>
  <si>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</si>
  <si>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</si>
  <si>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</si>
  <si>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</si>
  <si>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</si>
  <si>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</si>
  <si>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</si>
  <si>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</si>
  <si>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</si>
  <si>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</si>
  <si>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</si>
  <si>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</si>
  <si>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</si>
  <si>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</si>
  <si>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</si>
  <si>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</si>
  <si>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</si>
  <si>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</si>
  <si>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</si>
  <si>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</si>
  <si>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</si>
  <si>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</si>
  <si>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</si>
  <si>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</si>
  <si>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</si>
  <si>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</si>
  <si>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</si>
  <si>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</si>
  <si>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</si>
  <si>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</si>
  <si>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</si>
  <si>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</si>
  <si>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</si>
  <si>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</si>
  <si>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</si>
  <si>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</si>
  <si>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</si>
  <si>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</si>
  <si>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</si>
  <si>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</si>
  <si>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</si>
  <si>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</si>
  <si>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</si>
  <si>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</si>
  <si>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</si>
  <si>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</si>
  <si>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</si>
  <si>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</si>
  <si>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</si>
  <si>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</si>
  <si>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</si>
  <si>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</si>
  <si>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</si>
  <si>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</si>
  <si>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</si>
  <si>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</si>
  <si>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</si>
  <si>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</si>
  <si>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</si>
  <si>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</si>
  <si>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</si>
  <si>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</si>
  <si>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</si>
  <si>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</si>
  <si>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</si>
  <si>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</si>
  <si>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</si>
  <si>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</si>
  <si>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</si>
  <si>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</si>
  <si>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</si>
  <si>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</si>
  <si>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</si>
  <si>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</si>
  <si>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</si>
  <si>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</si>
  <si>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</si>
  <si>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</si>
  <si>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</si>
  <si>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</si>
  <si>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</si>
  <si>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</si>
  <si>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</si>
  <si>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</si>
  <si>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</si>
  <si>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</si>
  <si>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</si>
  <si>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</si>
  <si>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</si>
  <si>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</si>
  <si>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</si>
  <si>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</si>
  <si>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</si>
  <si>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</si>
  <si>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</si>
  <si>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</si>
  <si>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</si>
  <si>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</si>
  <si>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</si>
  <si>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</si>
  <si>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</si>
  <si>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</si>
  <si>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</si>
  <si>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</si>
  <si>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</si>
  <si>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</si>
  <si>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</si>
  <si>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</si>
  <si>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</si>
  <si>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</si>
  <si>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</si>
  <si>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</si>
  <si>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</si>
  <si>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</si>
  <si>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</si>
  <si>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</si>
  <si>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</si>
  <si>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</si>
  <si>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</si>
  <si>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</si>
  <si>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</si>
  <si>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</si>
  <si>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</si>
  <si>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</si>
  <si>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</si>
  <si>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</si>
  <si>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</si>
  <si>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</si>
  <si>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</si>
  <si>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</si>
  <si>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</si>
  <si>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</si>
  <si>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</si>
  <si>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</si>
  <si>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</si>
  <si>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</si>
  <si>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</si>
  <si>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</si>
  <si>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</si>
  <si>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</si>
  <si>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</si>
  <si>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</si>
  <si>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</si>
  <si>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</si>
  <si>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</si>
  <si>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</si>
  <si>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</si>
  <si>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</si>
  <si>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</si>
  <si>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</si>
  <si>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</si>
  <si>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</si>
  <si>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</si>
  <si>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</si>
  <si>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</si>
  <si>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</si>
  <si>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</si>
  <si>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</si>
  <si>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</si>
  <si>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</si>
  <si>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</si>
  <si>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</si>
  <si>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</si>
  <si>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</si>
  <si>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</si>
  <si>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</si>
  <si>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</si>
  <si>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</si>
  <si>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</si>
  <si>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</si>
  <si>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</si>
  <si>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</si>
  <si>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</si>
  <si>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</si>
  <si>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</si>
  <si>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</si>
  <si>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</si>
  <si>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</si>
  <si>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</si>
  <si>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</si>
  <si>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</si>
  <si>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</si>
  <si>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</si>
  <si>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</si>
  <si>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</si>
  <si>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</si>
  <si>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</si>
  <si>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</si>
  <si>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</si>
  <si>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</si>
  <si>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</si>
  <si>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</si>
  <si>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</si>
  <si>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</si>
  <si>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</si>
  <si>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</si>
  <si>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</si>
  <si>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</si>
  <si>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</si>
  <si>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</si>
  <si>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</si>
  <si>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</si>
  <si>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</si>
  <si>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</si>
  <si>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</si>
  <si>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</si>
  <si>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</si>
  <si>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</si>
  <si>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</si>
  <si>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</si>
  <si>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</si>
  <si>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</si>
  <si>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</si>
  <si>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</si>
  <si>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</si>
  <si>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</si>
  <si>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</si>
  <si>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</si>
  <si>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</si>
  <si>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</si>
  <si>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</si>
  <si>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</si>
  <si>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</si>
  <si>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</si>
  <si>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</si>
  <si>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</si>
  <si>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</si>
  <si>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</si>
  <si>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</si>
  <si>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</si>
  <si>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</si>
  <si>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</si>
  <si>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</si>
  <si>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</si>
  <si>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</si>
  <si>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</si>
  <si>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</si>
  <si>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</si>
  <si>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</si>
  <si>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</si>
  <si>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</si>
  <si>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</si>
  <si>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</si>
  <si>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</si>
  <si>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</si>
  <si>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</si>
  <si>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</si>
  <si>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</si>
  <si>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</si>
  <si>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</si>
  <si>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</si>
  <si>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</si>
  <si>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</si>
  <si>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</si>
  <si>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</si>
  <si>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</si>
  <si>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</si>
  <si>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</si>
  <si>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</si>
  <si>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</si>
  <si>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</si>
  <si>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</si>
  <si>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</si>
  <si>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</si>
  <si>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</si>
  <si>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</si>
  <si>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</si>
  <si>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</si>
  <si>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</si>
  <si>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</si>
  <si>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</si>
  <si>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</si>
  <si>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</si>
  <si>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</si>
  <si>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</si>
  <si>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</si>
  <si>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</si>
  <si>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</si>
  <si>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</si>
  <si>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</si>
  <si>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</si>
  <si>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</si>
  <si>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</si>
  <si>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</si>
  <si>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</si>
  <si>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</si>
  <si>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</si>
  <si>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</si>
  <si>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</si>
  <si>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</si>
  <si>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</si>
  <si>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</si>
  <si>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</si>
  <si>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</si>
  <si>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</si>
  <si>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</si>
  <si>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</si>
  <si>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</si>
  <si>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</si>
  <si>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</si>
  <si>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</si>
  <si>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</si>
  <si>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</si>
  <si>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</si>
  <si>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</si>
  <si>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</si>
  <si>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</si>
  <si>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</si>
  <si>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</si>
  <si>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</si>
  <si>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</si>
  <si>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</si>
  <si>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</si>
  <si>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</si>
  <si>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</si>
  <si>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</si>
  <si>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</si>
  <si>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</si>
  <si>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</si>
  <si>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</si>
  <si>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</si>
  <si>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</si>
  <si>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</si>
  <si>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</si>
  <si>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</si>
  <si>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</si>
  <si>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</si>
  <si>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</si>
  <si>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</si>
  <si>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</si>
  <si>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</si>
  <si>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</si>
  <si>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</si>
  <si>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</si>
  <si>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</si>
  <si>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</si>
  <si>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</si>
  <si>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</si>
  <si>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</si>
  <si>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</si>
  <si>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</si>
  <si>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</si>
  <si>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</si>
  <si>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</si>
  <si>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</si>
  <si>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</si>
  <si>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</si>
  <si>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</si>
  <si>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</si>
  <si>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</si>
  <si>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</si>
  <si>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</si>
  <si>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</si>
  <si>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</si>
  <si>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</si>
  <si>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</si>
  <si>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</si>
  <si>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</si>
  <si>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</si>
  <si>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</si>
  <si>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</si>
  <si>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</si>
  <si>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</si>
  <si>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</si>
  <si>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</si>
  <si>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</si>
  <si>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</si>
  <si>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</si>
  <si>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</si>
  <si>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</si>
  <si>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</si>
  <si>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</si>
  <si>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</si>
  <si>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</si>
  <si>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</si>
  <si>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</si>
  <si>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</si>
  <si>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</si>
  <si>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</si>
  <si>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</si>
  <si>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</si>
  <si>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</si>
  <si>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</si>
  <si>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</si>
  <si>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</si>
  <si>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</si>
  <si>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</si>
  <si>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</si>
  <si>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</si>
  <si>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</si>
  <si>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</si>
  <si>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</si>
  <si>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</si>
  <si>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</si>
  <si>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</si>
  <si>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</si>
  <si>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</si>
  <si>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</si>
  <si>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</si>
  <si>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</si>
  <si>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</si>
  <si>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</si>
  <si>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</si>
  <si>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</si>
  <si>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</si>
  <si>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</si>
  <si>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</si>
  <si>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</si>
  <si>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</si>
  <si>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</si>
  <si>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</si>
  <si>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</si>
  <si>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</si>
  <si>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</si>
  <si>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</si>
  <si>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</si>
  <si>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</si>
  <si>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</si>
  <si>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</si>
  <si>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</si>
  <si>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</si>
  <si>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</si>
  <si>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</si>
  <si>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</si>
  <si>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</si>
  <si>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</si>
  <si>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</si>
  <si>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</si>
  <si>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</si>
  <si>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</si>
  <si>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</si>
  <si>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</si>
  <si>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</si>
  <si>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</si>
  <si>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</si>
  <si>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</si>
  <si>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</si>
  <si>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</si>
  <si>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</si>
  <si>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</si>
  <si>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</si>
  <si>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</si>
  <si>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</si>
  <si>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</si>
  <si>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</si>
  <si>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</si>
  <si>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</si>
  <si>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</si>
  <si>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</si>
  <si>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</si>
  <si>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</si>
  <si>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</si>
  <si>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</si>
  <si>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</si>
  <si>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</si>
  <si>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</si>
  <si>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</si>
  <si>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</si>
  <si>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</si>
  <si>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</si>
  <si>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</si>
  <si>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</si>
  <si>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</si>
  <si>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</si>
  <si>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</si>
  <si>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</si>
  <si>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</si>
  <si>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</si>
  <si>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</si>
  <si>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</si>
  <si>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</si>
  <si>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</si>
  <si>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</si>
  <si>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</si>
  <si>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</si>
  <si>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</si>
  <si>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</si>
  <si>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</si>
  <si>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</si>
  <si>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</si>
  <si>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</si>
  <si>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</si>
  <si>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</si>
  <si>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</si>
  <si>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</si>
  <si>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</si>
  <si>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</si>
  <si>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</si>
  <si>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</si>
  <si>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</si>
  <si>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</si>
  <si>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</si>
  <si>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</si>
  <si>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</si>
  <si>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</si>
  <si>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</si>
  <si>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</si>
  <si>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</si>
  <si>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</si>
  <si>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</si>
  <si>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</si>
  <si>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</si>
  <si>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</si>
  <si>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</si>
  <si>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</si>
  <si>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</si>
  <si>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</si>
  <si>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</si>
  <si>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</si>
  <si>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</si>
  <si>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</si>
  <si>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</si>
  <si>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</si>
  <si>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</si>
  <si>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</si>
  <si>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</si>
  <si>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</si>
  <si>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</si>
  <si>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</si>
  <si>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</si>
  <si>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</si>
  <si>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</si>
  <si>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</si>
  <si>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</si>
  <si>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</si>
  <si>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</si>
  <si>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</si>
  <si>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</si>
  <si>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</si>
  <si>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</si>
  <si>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</si>
  <si>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</si>
  <si>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</si>
  <si>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</si>
  <si>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</si>
  <si>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</si>
  <si>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</si>
  <si>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</si>
  <si>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</si>
  <si>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</si>
  <si>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</si>
  <si>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</si>
  <si>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</si>
  <si>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</si>
  <si>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</si>
  <si>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</si>
  <si>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</si>
  <si>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</si>
  <si>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</si>
  <si>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</si>
  <si>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</si>
  <si>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</si>
  <si>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</si>
  <si>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</si>
  <si>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</si>
  <si>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</si>
  <si>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</si>
  <si>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</si>
  <si>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</si>
  <si>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</si>
  <si>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</si>
  <si>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</si>
  <si>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</si>
  <si>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</si>
  <si>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</si>
  <si>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</si>
  <si>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</si>
  <si>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</si>
  <si>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</si>
  <si>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</si>
  <si>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</si>
  <si>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</si>
  <si>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</si>
  <si>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</si>
  <si>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</si>
  <si>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</si>
  <si>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</si>
  <si>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</si>
  <si>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</si>
  <si>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</si>
  <si>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</si>
  <si>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</si>
  <si>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</si>
  <si>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</si>
  <si>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</si>
  <si>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</si>
  <si>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</si>
  <si>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</si>
  <si>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</si>
  <si>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</si>
  <si>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</si>
  <si>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</si>
  <si>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</si>
  <si>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</si>
  <si>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</si>
  <si>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</si>
  <si>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</si>
  <si>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</si>
  <si>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</si>
  <si>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</si>
  <si>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</si>
  <si>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</si>
  <si>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</si>
  <si>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</si>
  <si>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</si>
  <si>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</si>
  <si>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</si>
  <si>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</si>
  <si>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</si>
  <si>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</si>
  <si>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</si>
  <si>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</si>
  <si>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</si>
  <si>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</si>
  <si>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</si>
  <si>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</si>
  <si>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</si>
  <si>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</si>
  <si>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</si>
  <si>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</si>
  <si>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</si>
  <si>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</si>
  <si>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</si>
  <si>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</si>
  <si>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</si>
  <si>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</si>
  <si>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</si>
  <si>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</si>
  <si>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</si>
  <si>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</si>
  <si>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</si>
  <si>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</si>
  <si>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</si>
  <si>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</si>
  <si>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</si>
  <si>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</si>
  <si>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</si>
  <si>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</si>
  <si>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</si>
  <si>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</si>
  <si>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</si>
  <si>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</si>
  <si>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</si>
  <si>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</si>
  <si>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</si>
  <si>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</si>
  <si>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</si>
  <si>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</si>
  <si>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</si>
  <si>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</si>
  <si>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</si>
  <si>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</si>
  <si>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</si>
  <si>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</si>
  <si>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</si>
  <si>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</si>
  <si>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</si>
  <si>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</si>
  <si>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</si>
  <si>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</si>
  <si>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</si>
  <si>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</si>
  <si>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</si>
  <si>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</si>
  <si>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</si>
  <si>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</si>
  <si>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</si>
  <si>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</si>
  <si>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</si>
  <si>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</si>
  <si>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</si>
  <si>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</si>
  <si>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</si>
  <si>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</si>
  <si>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</si>
  <si>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</si>
  <si>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</si>
  <si>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</si>
  <si>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</si>
  <si>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</si>
  <si>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</si>
  <si>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</si>
  <si>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</si>
  <si>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</si>
  <si>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</si>
  <si>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</si>
  <si>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</si>
  <si>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</si>
  <si>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</si>
  <si>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</si>
  <si>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</si>
  <si>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</si>
  <si>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</si>
  <si>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</si>
  <si>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</si>
  <si>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</si>
  <si>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</si>
  <si>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</si>
  <si>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</si>
  <si>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</si>
  <si>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</si>
  <si>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</si>
  <si>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</si>
  <si>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</si>
  <si>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</si>
  <si>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</si>
  <si>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</si>
  <si>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</si>
  <si>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</si>
  <si>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</si>
  <si>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</si>
  <si>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</si>
  <si>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</si>
  <si>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</si>
  <si>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</si>
  <si>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</si>
  <si>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</si>
  <si>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</si>
  <si>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</si>
  <si>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</si>
  <si>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</si>
  <si>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</si>
  <si>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</si>
  <si>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</si>
  <si>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</si>
  <si>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</si>
  <si>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</si>
  <si>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</si>
  <si>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</si>
  <si>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</si>
  <si>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</si>
  <si>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</si>
  <si>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</si>
  <si>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</si>
  <si>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</si>
  <si>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</si>
  <si>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</si>
  <si>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</si>
  <si>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</si>
  <si>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</si>
  <si>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</si>
  <si>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</si>
  <si>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</si>
  <si>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</si>
  <si>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</si>
  <si>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</si>
  <si>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</si>
  <si>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</si>
  <si>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</si>
  <si>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</si>
  <si>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</si>
  <si>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</si>
  <si>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</si>
  <si>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</si>
  <si>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</si>
  <si>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</si>
  <si>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</si>
  <si>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</si>
  <si>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</si>
  <si>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</si>
  <si>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</si>
  <si>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</si>
  <si>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</si>
  <si>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</si>
  <si>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</si>
  <si>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</si>
  <si>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</si>
  <si>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</si>
  <si>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</si>
  <si>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</si>
  <si>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</si>
  <si>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</si>
  <si>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</si>
  <si>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</si>
  <si>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</si>
  <si>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</si>
  <si>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</si>
  <si>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</si>
  <si>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</si>
  <si>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</si>
  <si>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</si>
  <si>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</si>
  <si>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</si>
  <si>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</si>
  <si>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</si>
  <si>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</si>
  <si>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</si>
  <si>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</si>
  <si>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</si>
  <si>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</si>
  <si>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</si>
  <si>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</si>
  <si>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</si>
  <si>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</si>
  <si>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</si>
  <si>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</si>
  <si>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</si>
  <si>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</si>
  <si>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</si>
  <si>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</si>
  <si>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</si>
  <si>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</si>
  <si>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</si>
  <si>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</si>
  <si>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</si>
  <si>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</si>
  <si>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</si>
  <si>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</si>
  <si>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</si>
  <si>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</si>
  <si>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</si>
  <si>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</si>
  <si>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</si>
  <si>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</si>
  <si>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</si>
  <si>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</si>
  <si>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</si>
  <si>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</si>
  <si>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</si>
  <si>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</si>
  <si>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</si>
  <si>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</si>
  <si>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</si>
  <si>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</si>
  <si>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</si>
  <si>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</si>
  <si>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</si>
  <si>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</si>
  <si>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</si>
  <si>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</si>
  <si>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</si>
  <si>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</si>
  <si>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</si>
  <si>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</si>
  <si>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</si>
  <si>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</si>
  <si>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</si>
  <si>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</si>
  <si>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</si>
  <si>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</si>
  <si>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</si>
  <si>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</si>
  <si>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</si>
  <si>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</si>
  <si>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</si>
  <si>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</si>
  <si>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</si>
  <si>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</si>
  <si>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</si>
  <si>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</si>
  <si>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</si>
  <si>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</si>
  <si>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</si>
  <si>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</si>
  <si>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</si>
  <si>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</si>
  <si>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</si>
  <si>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</si>
  <si>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</si>
  <si>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</si>
  <si>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</si>
  <si>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</si>
  <si>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</si>
  <si>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</si>
  <si>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</si>
  <si>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</si>
  <si>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</si>
  <si>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</si>
  <si>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</si>
  <si>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</si>
  <si>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</si>
  <si>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</si>
  <si>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</si>
  <si>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</si>
  <si>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</si>
  <si>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</si>
  <si>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</si>
  <si>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</si>
  <si>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</si>
  <si>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</si>
  <si>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</si>
  <si>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</si>
  <si>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</si>
  <si>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</si>
  <si>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</si>
  <si>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</si>
  <si>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</si>
  <si>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</si>
  <si>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</si>
  <si>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</si>
  <si>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</si>
  <si>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</si>
  <si>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</si>
  <si>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</si>
  <si>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</si>
  <si>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</si>
  <si>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</si>
  <si>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</si>
  <si>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</si>
  <si>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</si>
  <si>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</si>
  <si>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</si>
  <si>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</si>
  <si>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</si>
  <si>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</si>
  <si>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</si>
  <si>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</si>
  <si>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</si>
  <si>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</si>
  <si>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</si>
  <si>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</si>
  <si>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</si>
  <si>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</si>
  <si>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</si>
  <si>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</si>
  <si>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</si>
  <si>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</si>
  <si>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</si>
  <si>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</si>
  <si>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</si>
  <si>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</si>
  <si>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</si>
  <si>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</si>
  <si>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</si>
  <si>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</si>
  <si>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</si>
  <si>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</si>
  <si>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</si>
  <si>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</si>
  <si>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</si>
  <si>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</si>
  <si>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</si>
  <si>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</si>
  <si>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</si>
  <si>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</si>
  <si>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</si>
  <si>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</si>
  <si>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</si>
  <si>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</si>
  <si>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</si>
  <si>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</si>
  <si>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</si>
  <si>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</si>
  <si>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</si>
  <si>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</si>
  <si>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</si>
  <si>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</si>
  <si>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</si>
  <si>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</si>
  <si>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</si>
  <si>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</si>
  <si>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</si>
  <si>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</si>
  <si>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</si>
  <si>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</si>
  <si>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</si>
  <si>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</si>
  <si>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</si>
  <si>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</si>
  <si>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</si>
  <si>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</si>
  <si>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</si>
  <si>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</si>
  <si>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</si>
  <si>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</si>
  <si>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</si>
  <si>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</si>
  <si>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</si>
  <si>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</si>
  <si>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</si>
  <si>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</si>
  <si>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</si>
  <si>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</si>
  <si>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</si>
  <si>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</si>
  <si>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</si>
  <si>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</si>
  <si>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</si>
  <si>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</si>
  <si>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</si>
  <si>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</si>
  <si>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</si>
  <si>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</si>
  <si>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</si>
  <si>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</si>
  <si>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</si>
  <si>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</si>
  <si>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</si>
  <si>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</si>
  <si>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</si>
  <si>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</si>
  <si>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</si>
  <si>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</si>
  <si>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</si>
  <si>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</si>
  <si>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</si>
  <si>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</si>
  <si>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</si>
  <si>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</si>
  <si>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</si>
  <si>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</si>
  <si>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</si>
  <si>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</si>
  <si>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</si>
  <si>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</si>
  <si>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</si>
  <si>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</si>
  <si>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</si>
  <si>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</si>
  <si>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</si>
  <si>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</si>
  <si>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</si>
  <si>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</si>
  <si>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</si>
  <si>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</si>
  <si>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</si>
  <si>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</si>
  <si>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</si>
  <si>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</si>
  <si>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</si>
  <si>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</si>
  <si>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</si>
  <si>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</si>
  <si>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</si>
  <si>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</si>
  <si>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</si>
  <si>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</si>
  <si>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</si>
  <si>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</si>
  <si>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</si>
  <si>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</si>
  <si>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</si>
  <si>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</si>
  <si>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</si>
  <si>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</si>
  <si>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</si>
  <si>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</si>
  <si>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</si>
  <si>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</si>
  <si>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</si>
  <si>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</si>
  <si>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</si>
  <si>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</si>
  <si>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</si>
  <si>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</si>
  <si>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</si>
  <si>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</si>
  <si>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</si>
  <si>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</si>
  <si>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</si>
  <si>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</si>
  <si>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</si>
  <si>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</si>
  <si>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</si>
  <si>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</si>
  <si>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</si>
  <si>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</si>
  <si>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</si>
  <si>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</si>
  <si>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</si>
  <si>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</si>
  <si>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</si>
  <si>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</si>
  <si>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</si>
  <si>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</si>
  <si>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</si>
  <si>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</si>
  <si>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</si>
  <si>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</si>
  <si>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</si>
  <si>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</si>
  <si>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</si>
  <si>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</si>
  <si>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</si>
  <si>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</si>
  <si>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</si>
  <si>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</si>
  <si>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</si>
  <si>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</si>
  <si>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</si>
  <si>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</si>
  <si>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</si>
  <si>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</si>
  <si>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</si>
  <si>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</si>
  <si>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</si>
  <si>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</si>
  <si>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</si>
  <si>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</si>
  <si>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</si>
  <si>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</si>
  <si>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</si>
  <si>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</si>
  <si>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</si>
  <si>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</si>
  <si>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</si>
  <si>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</si>
  <si>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</si>
  <si>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</si>
  <si>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</si>
  <si>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</si>
  <si>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</si>
  <si>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</si>
  <si>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</si>
  <si>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</si>
  <si>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</si>
  <si>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</si>
  <si>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</si>
  <si>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</si>
  <si>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</si>
  <si>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</si>
  <si>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</si>
  <si>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</si>
  <si>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</si>
  <si>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</si>
  <si>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</si>
  <si>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</si>
  <si>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</si>
  <si>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</si>
  <si>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</si>
  <si>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</si>
  <si>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</si>
  <si>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</si>
  <si>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</si>
  <si>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</si>
  <si>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</si>
  <si>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</si>
  <si>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</si>
  <si>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</si>
  <si>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</si>
  <si>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</si>
  <si>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</si>
  <si>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</si>
  <si>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</si>
  <si>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</si>
  <si>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</si>
  <si>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</si>
  <si>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</si>
  <si>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</si>
  <si>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</si>
  <si>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</si>
  <si>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</si>
  <si>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</si>
  <si>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</si>
  <si>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</si>
  <si>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</si>
  <si>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</si>
  <si>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</si>
  <si>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</si>
  <si>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</si>
  <si>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</si>
  <si>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</si>
  <si>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</si>
  <si>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</si>
  <si>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</si>
  <si>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</si>
  <si>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</si>
  <si>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</si>
  <si>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</si>
  <si>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</si>
  <si>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</si>
  <si>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</si>
  <si>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</si>
  <si>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</si>
  <si>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</si>
  <si>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</si>
  <si>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</si>
  <si>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</si>
  <si>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</si>
  <si>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</si>
  <si>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</si>
  <si>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</si>
  <si>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</si>
  <si>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</si>
  <si>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</si>
  <si>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</si>
  <si>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</si>
  <si>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</si>
  <si>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</si>
  <si>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</si>
  <si>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</si>
  <si>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</si>
  <si>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</si>
  <si>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</si>
  <si>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</si>
  <si>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</si>
  <si>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</si>
  <si>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</si>
  <si>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</si>
  <si>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</si>
  <si>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</si>
  <si>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</si>
  <si>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</si>
  <si>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</si>
  <si>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</si>
  <si>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</si>
  <si>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</si>
  <si>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</si>
  <si>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</si>
  <si>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</si>
  <si>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</si>
  <si>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</si>
  <si>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</si>
  <si>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</si>
  <si>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</si>
  <si>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</si>
  <si>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</si>
  <si>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</si>
  <si>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</si>
  <si>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</si>
  <si>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</si>
  <si>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</si>
  <si>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</si>
  <si>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</si>
  <si>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</si>
  <si>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</si>
  <si>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</si>
  <si>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</si>
  <si>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</si>
  <si>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</si>
  <si>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</si>
  <si>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</si>
  <si>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</si>
  <si>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</si>
  <si>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</si>
  <si>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</si>
  <si>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</si>
  <si>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</si>
  <si>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</si>
  <si>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</si>
  <si>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</si>
  <si>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</si>
  <si>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</si>
  <si>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</si>
  <si>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</si>
  <si>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</si>
  <si>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</si>
  <si>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</si>
  <si>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</si>
  <si>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</si>
  <si>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</si>
  <si>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</si>
  <si>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</si>
  <si>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</si>
  <si>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</si>
  <si>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</si>
  <si>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</si>
  <si>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</si>
  <si>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</si>
  <si>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</si>
  <si>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</si>
  <si>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</si>
  <si>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</si>
  <si>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</si>
  <si>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</si>
  <si>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</si>
  <si>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</si>
  <si>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</si>
  <si>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</si>
  <si>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</si>
  <si>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</si>
  <si>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</si>
  <si>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</si>
  <si>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</si>
  <si>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</si>
  <si>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</si>
  <si>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</si>
  <si>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</si>
  <si>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</si>
  <si>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</si>
  <si>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</si>
  <si>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</si>
  <si>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</si>
  <si>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</si>
  <si>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</si>
  <si>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</si>
  <si>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</si>
  <si>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</si>
  <si>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</si>
  <si>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</si>
  <si>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</si>
  <si>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</si>
  <si>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</si>
  <si>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</si>
  <si>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</si>
  <si>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</si>
  <si>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</si>
  <si>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</si>
  <si>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</si>
  <si>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</si>
  <si>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</si>
  <si>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</si>
  <si>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</si>
  <si>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</si>
  <si>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</si>
  <si>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</si>
  <si>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</si>
  <si>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</si>
  <si>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</si>
  <si>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</si>
  <si>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</si>
  <si>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</si>
  <si>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</si>
  <si>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</si>
  <si>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</si>
  <si>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</si>
  <si>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</si>
  <si>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</si>
  <si>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</si>
  <si>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</si>
  <si>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</si>
  <si>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</si>
  <si>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</si>
  <si>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</si>
  <si>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</si>
  <si>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</si>
  <si>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</si>
  <si>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</si>
  <si>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</si>
  <si>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</si>
  <si>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</si>
  <si>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</si>
  <si>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</si>
  <si>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</si>
  <si>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</si>
  <si>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</si>
  <si>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</si>
  <si>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</si>
  <si>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</si>
  <si>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</si>
  <si>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</si>
  <si>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</si>
  <si>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</si>
  <si>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</si>
  <si>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</si>
  <si>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</si>
  <si>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</si>
  <si>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</si>
  <si>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</si>
  <si>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</si>
  <si>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</si>
  <si>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</si>
  <si>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</si>
  <si>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</si>
  <si>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</si>
  <si>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</si>
  <si>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</si>
  <si>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</si>
  <si>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</si>
  <si>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</si>
  <si>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</si>
  <si>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</si>
  <si>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</si>
  <si>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</si>
  <si>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</si>
  <si>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</si>
  <si>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</si>
  <si>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</si>
  <si>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</si>
  <si>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</si>
  <si>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</si>
  <si>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</si>
  <si>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</si>
  <si>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</si>
  <si>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</si>
  <si>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</si>
  <si>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</si>
  <si>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</si>
  <si>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</si>
  <si>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</si>
  <si>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</si>
  <si>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</si>
  <si>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</si>
  <si>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</si>
  <si>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</si>
  <si>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</si>
  <si>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</si>
  <si>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</si>
  <si>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</si>
  <si>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</si>
  <si>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</si>
  <si>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</si>
  <si>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</si>
  <si>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</si>
  <si>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</si>
  <si>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</si>
  <si>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</si>
  <si>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</si>
  <si>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</si>
  <si>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</si>
  <si>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</si>
  <si>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</si>
  <si>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</si>
  <si>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</si>
  <si>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</si>
  <si>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</si>
  <si>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</si>
  <si>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</si>
  <si>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</si>
  <si>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</si>
  <si>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</si>
  <si>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</si>
  <si>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</si>
  <si>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</si>
  <si>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</si>
  <si>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</si>
  <si>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</si>
  <si>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</si>
  <si>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</si>
  <si>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</si>
  <si>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</si>
  <si>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</si>
  <si>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</si>
  <si>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</si>
  <si>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</si>
  <si>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</si>
  <si>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</si>
  <si>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</si>
  <si>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</si>
  <si>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</si>
  <si>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</si>
  <si>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</si>
  <si>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</si>
  <si>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</si>
  <si>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</si>
  <si>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</si>
  <si>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</si>
  <si>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</si>
  <si>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</si>
  <si>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</si>
  <si>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</si>
  <si>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</si>
  <si>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</si>
  <si>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</si>
  <si>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</si>
  <si>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</si>
  <si>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</si>
  <si>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</si>
  <si>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</si>
  <si>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</si>
  <si>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</si>
  <si>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</si>
  <si>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</si>
  <si>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</si>
  <si>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</si>
  <si>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</si>
  <si>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</si>
  <si>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</si>
  <si>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</si>
  <si>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</si>
  <si>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</si>
  <si>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</si>
  <si>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</si>
  <si>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</si>
  <si>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</si>
  <si>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</si>
  <si>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</si>
  <si>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</si>
  <si>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</si>
  <si>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</si>
  <si>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</si>
  <si>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</si>
  <si>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</si>
  <si>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</si>
  <si>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</si>
  <si>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</si>
  <si>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</si>
  <si>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</si>
  <si>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</si>
  <si>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</si>
  <si>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</si>
  <si>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</si>
  <si>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</si>
  <si>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</si>
  <si>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</si>
  <si>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</si>
  <si>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</si>
  <si>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</si>
  <si>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</si>
  <si>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</si>
  <si>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</si>
  <si>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</si>
  <si>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</si>
  <si>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</si>
  <si>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</si>
  <si>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</si>
  <si>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</si>
  <si>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</si>
  <si>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</si>
  <si>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</si>
  <si>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</si>
  <si>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</si>
  <si>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</si>
  <si>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</si>
  <si>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</si>
  <si>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</si>
  <si>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</si>
  <si>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</si>
  <si>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</si>
  <si>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</si>
  <si>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</si>
  <si>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</si>
  <si>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</si>
  <si>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</si>
  <si>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</si>
  <si>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</si>
  <si>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</si>
  <si>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</si>
  <si>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</si>
  <si>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</si>
  <si>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</si>
  <si>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</si>
  <si>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</si>
  <si>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</si>
  <si>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</si>
  <si>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</si>
  <si>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</si>
  <si>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</si>
  <si>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</si>
  <si>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</si>
  <si>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</si>
  <si>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</si>
  <si>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</si>
  <si>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</si>
  <si>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</si>
  <si>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</si>
  <si>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</si>
  <si>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</si>
  <si>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</si>
  <si>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</si>
  <si>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</si>
  <si>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</si>
  <si>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</si>
  <si>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</si>
  <si>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</si>
  <si>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</si>
  <si>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</si>
  <si>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</si>
  <si>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</si>
  <si>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</si>
  <si>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</si>
  <si>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</si>
  <si>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</si>
  <si>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</si>
  <si>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</si>
  <si>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</si>
  <si>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</si>
  <si>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</si>
  <si>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</si>
  <si>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</si>
  <si>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</si>
  <si>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</si>
  <si>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</si>
  <si>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</si>
  <si>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</si>
  <si>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</si>
  <si>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</si>
  <si>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</si>
  <si>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</si>
  <si>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</si>
  <si>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</si>
  <si>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</si>
  <si>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</si>
  <si>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</si>
  <si>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</si>
  <si>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</si>
  <si>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</si>
  <si>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</si>
  <si>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</si>
  <si>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</si>
  <si>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</si>
  <si>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</si>
  <si>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</si>
  <si>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</si>
  <si>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</si>
  <si>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</si>
  <si>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</si>
  <si>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</si>
  <si>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</si>
  <si>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</si>
  <si>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</si>
  <si>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</si>
  <si>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</si>
  <si>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</si>
  <si>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</si>
  <si>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</si>
  <si>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</si>
  <si>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</si>
  <si>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</si>
  <si>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</si>
  <si>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</si>
  <si>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</si>
  <si>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</si>
  <si>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</si>
  <si>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</si>
  <si>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</si>
  <si>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</si>
  <si>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</si>
  <si>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</si>
  <si>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</si>
  <si>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</si>
  <si>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</si>
  <si>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</si>
  <si>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</si>
  <si>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</si>
  <si>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</si>
  <si>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</si>
  <si>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</si>
  <si>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</si>
  <si>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</si>
  <si>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</si>
  <si>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</si>
  <si>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</si>
  <si>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</si>
  <si>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</si>
  <si>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</si>
  <si>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</si>
  <si>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</si>
  <si>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</si>
  <si>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</si>
  <si>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</si>
  <si>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</si>
  <si>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</si>
  <si>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</si>
  <si>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</si>
  <si>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</si>
  <si>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</si>
  <si>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</si>
  <si>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</si>
  <si>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</si>
  <si>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</si>
  <si>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</si>
  <si>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</si>
  <si>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</si>
  <si>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</si>
  <si>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</si>
  <si>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</si>
  <si>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</si>
  <si>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</si>
  <si>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</si>
  <si>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</si>
  <si>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</si>
  <si>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</si>
  <si>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</si>
  <si>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</si>
  <si>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</si>
  <si>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</si>
  <si>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</si>
  <si>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</si>
  <si>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</si>
  <si>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</si>
  <si>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</si>
  <si>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</si>
  <si>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</si>
  <si>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</si>
  <si>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</si>
  <si>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</si>
  <si>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</si>
  <si>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</si>
  <si>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</si>
  <si>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</si>
  <si>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</si>
  <si>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</si>
  <si>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</si>
  <si>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</si>
  <si>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</si>
  <si>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</si>
  <si>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</si>
  <si>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</si>
  <si>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</si>
  <si>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</si>
  <si>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</si>
  <si>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</si>
  <si>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</si>
  <si>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</si>
  <si>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</si>
  <si>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</si>
  <si>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</si>
  <si>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</si>
  <si>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</si>
  <si>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</si>
  <si>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</si>
  <si>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</si>
  <si>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</si>
  <si>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</si>
  <si>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</si>
  <si>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</si>
  <si>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</si>
  <si>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</si>
  <si>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</si>
  <si>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</si>
  <si>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</si>
  <si>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</si>
  <si>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</si>
  <si>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</si>
  <si>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</si>
  <si>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</si>
  <si>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</si>
  <si>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</si>
  <si>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</si>
  <si>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</si>
  <si>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</si>
  <si>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</si>
  <si>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</si>
  <si>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</si>
  <si>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</si>
  <si>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</si>
  <si>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</si>
  <si>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</si>
  <si>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</si>
  <si>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</si>
  <si>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</si>
  <si>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</si>
  <si>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</si>
  <si>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</si>
  <si>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</si>
  <si>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</si>
  <si>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</si>
  <si>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</si>
  <si>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</si>
  <si>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</si>
  <si>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</si>
  <si>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</si>
  <si>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</si>
  <si>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</si>
  <si>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</si>
  <si>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</si>
  <si>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</si>
  <si>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</si>
  <si>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</si>
  <si>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</si>
  <si>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</si>
  <si>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</si>
  <si>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</si>
  <si>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</si>
  <si>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</si>
  <si>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</si>
  <si>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</si>
  <si>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</si>
  <si>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</si>
  <si>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</si>
  <si>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</si>
  <si>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</si>
  <si>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</si>
  <si>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</si>
  <si>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</si>
  <si>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</si>
  <si>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</si>
  <si>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</si>
  <si>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</si>
  <si>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</si>
  <si>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</si>
  <si>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</si>
  <si>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</si>
  <si>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</si>
  <si>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</si>
  <si>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</si>
  <si>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</si>
  <si>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</si>
  <si>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</si>
  <si>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</si>
  <si>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</si>
  <si>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</si>
  <si>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</si>
  <si>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</si>
  <si>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</si>
  <si>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</si>
  <si>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</si>
  <si>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</si>
  <si>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</si>
  <si>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</si>
  <si>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</si>
  <si>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</si>
  <si>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</si>
  <si>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</si>
  <si>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</si>
  <si>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</si>
  <si>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</si>
  <si>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</si>
  <si>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</si>
  <si>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</si>
  <si>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</si>
  <si>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</si>
  <si>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</si>
  <si>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</si>
  <si>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</si>
  <si>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</si>
  <si>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</si>
  <si>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</si>
  <si>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</si>
  <si>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</si>
  <si>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</si>
  <si>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</si>
  <si>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</si>
  <si>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</si>
  <si>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</si>
  <si>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</si>
  <si>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</si>
  <si>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</si>
  <si>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</si>
  <si>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</si>
  <si>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</si>
  <si>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</si>
  <si>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</si>
  <si>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</si>
  <si>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</si>
  <si>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</si>
  <si>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</si>
  <si>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</si>
  <si>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</si>
  <si>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</si>
  <si>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</si>
  <si>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</si>
  <si>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</si>
  <si>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</si>
  <si>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</si>
  <si>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</si>
  <si>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</si>
  <si>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</si>
  <si>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</si>
  <si>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</si>
  <si>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</si>
  <si>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</si>
  <si>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</si>
  <si>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</si>
  <si>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</si>
  <si>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</si>
  <si>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</si>
  <si>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</si>
  <si>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</si>
  <si>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</si>
  <si>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</si>
  <si>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</si>
  <si>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</si>
  <si>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</si>
  <si>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</si>
  <si>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</si>
  <si>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</si>
  <si>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</si>
  <si>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</si>
  <si>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</si>
  <si>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</si>
  <si>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</si>
  <si>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</si>
  <si>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</si>
  <si>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</si>
  <si>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</si>
  <si>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</si>
  <si>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</si>
  <si>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</si>
  <si>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</si>
  <si>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</si>
  <si>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</si>
  <si>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</si>
  <si>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</si>
  <si>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</si>
  <si>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</si>
  <si>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</si>
  <si>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</si>
  <si>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</si>
  <si>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</si>
  <si>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</si>
  <si>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</si>
  <si>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</si>
  <si>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</si>
  <si>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</si>
  <si>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</si>
  <si>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</si>
  <si>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</si>
  <si>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</si>
  <si>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</si>
  <si>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</si>
  <si>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</si>
  <si>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</si>
  <si>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</si>
  <si>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</si>
  <si>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</si>
  <si>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</si>
  <si>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</si>
  <si>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</si>
  <si>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</si>
  <si>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</si>
  <si>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</si>
  <si>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</si>
  <si>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</si>
  <si>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</si>
  <si>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</si>
  <si>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</si>
  <si>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</si>
  <si>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</si>
  <si>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</si>
  <si>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</si>
  <si>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</si>
  <si>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</si>
  <si>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</si>
  <si>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</si>
  <si>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</si>
  <si>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</si>
  <si>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</si>
  <si>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</si>
  <si>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</si>
  <si>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</si>
  <si>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</si>
  <si>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</si>
  <si>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</si>
  <si>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</si>
  <si>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</si>
  <si>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</si>
  <si>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</si>
  <si>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</si>
  <si>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</si>
  <si>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</si>
  <si>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</si>
  <si>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</si>
  <si>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</si>
  <si>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</si>
  <si>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</si>
  <si>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</si>
  <si>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</si>
  <si>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</si>
  <si>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</si>
  <si>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</si>
  <si>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</si>
  <si>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</si>
  <si>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</si>
  <si>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</si>
  <si>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</si>
  <si>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</si>
  <si>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</si>
  <si>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</si>
  <si>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</si>
  <si>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</si>
  <si>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</si>
  <si>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</si>
  <si>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</si>
  <si>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</si>
  <si>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</si>
  <si>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</si>
  <si>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</si>
  <si>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</si>
  <si>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</si>
  <si>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</si>
  <si>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</si>
  <si>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</si>
  <si>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</si>
  <si>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</si>
  <si>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</si>
  <si>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</si>
  <si>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</si>
  <si>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</si>
  <si>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</si>
  <si>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</si>
  <si>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</si>
  <si>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</si>
  <si>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</si>
  <si>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</si>
  <si>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</si>
  <si>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</si>
  <si>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</si>
  <si>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</si>
  <si>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</si>
  <si>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</si>
  <si>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</si>
  <si>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</si>
  <si>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</si>
  <si>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</si>
  <si>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</si>
  <si>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</si>
  <si>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</si>
  <si>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</si>
  <si>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</si>
  <si>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</si>
  <si>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</si>
  <si>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</si>
  <si>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</si>
  <si>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</si>
  <si>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</si>
  <si>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</si>
  <si>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</si>
  <si>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</si>
  <si>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</si>
  <si>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</si>
  <si>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</si>
  <si>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</si>
  <si>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</si>
  <si>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</si>
  <si>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</si>
  <si>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</si>
  <si>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</si>
  <si>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</si>
  <si>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</si>
  <si>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</si>
  <si>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</si>
  <si>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</si>
  <si>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</si>
  <si>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</si>
  <si>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</si>
  <si>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</si>
  <si>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</si>
  <si>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</si>
  <si>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</si>
  <si>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</si>
  <si>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</si>
  <si>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</si>
  <si>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</si>
  <si>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</si>
  <si>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</si>
  <si>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</si>
  <si>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</si>
  <si>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</si>
  <si>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</si>
  <si>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</si>
  <si>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</si>
  <si>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</si>
  <si>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</si>
  <si>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</si>
  <si>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</si>
  <si>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</si>
  <si>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</si>
  <si>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</si>
  <si>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</si>
  <si>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</si>
  <si>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</si>
  <si>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</si>
  <si>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</si>
  <si>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</si>
  <si>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</si>
  <si>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</si>
  <si>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</si>
  <si>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</si>
  <si>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</si>
  <si>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</si>
  <si>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</si>
  <si>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</si>
  <si>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</si>
  <si>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</si>
  <si>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</si>
  <si>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</si>
  <si>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</si>
  <si>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</si>
  <si>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</si>
  <si>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</si>
  <si>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</si>
  <si>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</si>
  <si>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</si>
  <si>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</si>
  <si>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</si>
  <si>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</si>
  <si>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</si>
  <si>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</si>
  <si>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</si>
  <si>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</si>
  <si>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</si>
  <si>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</si>
  <si>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</si>
  <si>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</si>
  <si>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</si>
  <si>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</si>
  <si>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</si>
  <si>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</si>
  <si>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</si>
  <si>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</si>
  <si>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</si>
  <si>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</si>
  <si>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</si>
  <si>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</si>
  <si>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</si>
  <si>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</si>
  <si>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</si>
  <si>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</si>
  <si>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</si>
  <si>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</si>
  <si>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</si>
  <si>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</si>
  <si>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</si>
  <si>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</si>
  <si>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</si>
  <si>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</si>
  <si>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</si>
  <si>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</si>
  <si>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</si>
  <si>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</si>
  <si>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</si>
  <si>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</si>
  <si>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</si>
  <si>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</si>
  <si>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</si>
  <si>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</si>
  <si>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</si>
  <si>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</si>
  <si>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</si>
  <si>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</si>
  <si>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</si>
  <si>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</si>
  <si>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</si>
  <si>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</si>
  <si>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</si>
  <si>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</si>
  <si>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</si>
  <si>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</si>
  <si>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</si>
  <si>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</si>
  <si>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</si>
  <si>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</si>
  <si>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</si>
  <si>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</si>
  <si>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</si>
  <si>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</si>
  <si>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</si>
  <si>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</si>
  <si>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</si>
  <si>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</si>
  <si>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</si>
  <si>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</si>
  <si>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</si>
  <si>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</si>
  <si>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</si>
  <si>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</si>
  <si>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</si>
  <si>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</si>
  <si>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</si>
  <si>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</si>
  <si>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</si>
  <si>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</si>
  <si>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</si>
  <si>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</si>
  <si>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</si>
  <si>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</si>
  <si>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</si>
  <si>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</si>
  <si>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</si>
  <si>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</si>
  <si>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</si>
  <si>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</si>
  <si>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</si>
  <si>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</si>
  <si>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</si>
  <si>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</si>
  <si>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</si>
  <si>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</si>
  <si>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</si>
  <si>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</si>
  <si>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</si>
  <si>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</si>
  <si>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</si>
  <si>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</si>
  <si>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</si>
  <si>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</si>
  <si>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</si>
  <si>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</si>
  <si>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</si>
  <si>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</si>
  <si>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</si>
  <si>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</si>
  <si>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</si>
  <si>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</si>
  <si>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</si>
  <si>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</si>
  <si>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</si>
  <si>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</si>
  <si>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</si>
  <si>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</si>
  <si>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</si>
  <si>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</si>
  <si>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</si>
  <si>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</si>
  <si>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</si>
  <si>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</si>
  <si>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</si>
  <si>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</si>
  <si>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</si>
  <si>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</si>
  <si>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</si>
  <si>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</si>
  <si>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</si>
  <si>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</si>
  <si>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</si>
  <si>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</si>
  <si>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</si>
  <si>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</si>
  <si>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</si>
  <si>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</si>
  <si>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</si>
  <si>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</si>
  <si>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</si>
  <si>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</si>
  <si>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</si>
  <si>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</si>
  <si>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</si>
  <si>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</si>
  <si>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</si>
  <si>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</si>
  <si>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</si>
  <si>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</si>
  <si>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</si>
  <si>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</si>
  <si>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</si>
  <si>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</si>
  <si>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</si>
  <si>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</si>
  <si>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</si>
  <si>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</si>
  <si>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</si>
  <si>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</si>
  <si>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</si>
  <si>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</si>
  <si>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</si>
  <si>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</si>
  <si>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</si>
  <si>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</si>
  <si>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</si>
  <si>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</si>
  <si>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</si>
  <si>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</si>
  <si>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</si>
  <si>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</si>
  <si>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</si>
  <si>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</si>
  <si>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</si>
  <si>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</si>
  <si>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</si>
  <si>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</si>
  <si>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</si>
  <si>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</si>
  <si>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</si>
  <si>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</si>
  <si>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</si>
  <si>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</si>
  <si>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</si>
  <si>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</si>
  <si>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</si>
  <si>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</si>
  <si>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</si>
  <si>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</si>
  <si>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</si>
  <si>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</si>
  <si>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</si>
  <si>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</si>
  <si>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</si>
  <si>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</si>
  <si>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</si>
  <si>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</si>
  <si>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</si>
  <si>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</si>
  <si>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</si>
  <si>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</si>
  <si>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</si>
  <si>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</si>
  <si>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</si>
  <si>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</si>
  <si>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</si>
  <si>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</si>
  <si>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</si>
  <si>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</si>
  <si>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</si>
  <si>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</si>
  <si>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</si>
  <si>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</si>
  <si>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</si>
  <si>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</si>
  <si>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</si>
  <si>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</si>
  <si>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</si>
  <si>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</si>
  <si>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</si>
  <si>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</si>
  <si>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</si>
  <si>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</si>
  <si>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</si>
  <si>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</si>
  <si>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</si>
  <si>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</si>
  <si>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</si>
  <si>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</si>
  <si>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</si>
  <si>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</si>
  <si>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</si>
  <si>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</si>
  <si>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</si>
  <si>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</si>
  <si>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</si>
  <si>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</si>
  <si>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</si>
  <si>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</si>
  <si>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</si>
  <si>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</si>
  <si>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</si>
  <si>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</si>
  <si>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</si>
  <si>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</si>
  <si>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</si>
  <si>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</si>
  <si>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</si>
  <si>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</si>
  <si>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</si>
  <si>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</si>
  <si>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</si>
  <si>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</si>
  <si>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</si>
  <si>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</si>
  <si>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</si>
  <si>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</si>
  <si>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</si>
  <si>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</si>
  <si>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</si>
  <si>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</si>
  <si>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</si>
  <si>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</si>
  <si>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</si>
  <si>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</si>
  <si>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</si>
  <si>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</si>
  <si>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</si>
  <si>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</si>
  <si>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</si>
  <si>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</si>
  <si>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</si>
  <si>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</si>
  <si>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</si>
  <si>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</si>
  <si>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</si>
  <si>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</si>
  <si>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</si>
  <si>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</si>
  <si>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</si>
  <si>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</si>
  <si>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</si>
  <si>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</si>
  <si>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</si>
  <si>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</si>
  <si>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</si>
  <si>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</si>
  <si>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</si>
  <si>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</si>
  <si>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</si>
  <si>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</si>
  <si>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</si>
  <si>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</si>
  <si>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</si>
  <si>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</si>
  <si>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</si>
  <si>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</si>
  <si>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</si>
  <si>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</si>
  <si>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</si>
  <si>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</si>
  <si>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</si>
  <si>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</si>
  <si>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</si>
  <si>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</si>
  <si>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</si>
  <si>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</si>
  <si>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</si>
  <si>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</si>
  <si>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</si>
  <si>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</si>
  <si>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</si>
  <si>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</si>
  <si>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</si>
  <si>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</si>
  <si>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</si>
  <si>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</si>
  <si>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</si>
  <si>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</si>
  <si>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</si>
  <si>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</si>
  <si>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</si>
  <si>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</si>
  <si>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</si>
  <si>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</si>
  <si>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</si>
  <si>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</si>
  <si>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</si>
  <si>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</si>
  <si>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</si>
  <si>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</si>
  <si>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</si>
  <si>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</si>
  <si>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</si>
  <si>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</si>
  <si>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</si>
  <si>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</si>
  <si>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</si>
  <si>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</si>
  <si>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</si>
  <si>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</si>
  <si>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</si>
  <si>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</si>
  <si>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</si>
  <si>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</si>
  <si>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</si>
  <si>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</si>
  <si>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</si>
  <si>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</si>
  <si>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</si>
  <si>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</si>
  <si>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</si>
  <si>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</si>
  <si>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</si>
  <si>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</si>
  <si>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</si>
  <si>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</si>
  <si>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</si>
  <si>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</si>
  <si>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</si>
  <si>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</si>
  <si>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</si>
  <si>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</si>
  <si>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</si>
  <si>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</si>
  <si>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</si>
  <si>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</si>
  <si>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</si>
  <si>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</si>
  <si>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</si>
  <si>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</si>
  <si>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</si>
  <si>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</si>
  <si>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</si>
  <si>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</si>
  <si>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</si>
  <si>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</si>
  <si>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</si>
  <si>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</si>
  <si>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</si>
  <si>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</si>
  <si>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</si>
  <si>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</si>
  <si>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</si>
  <si>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</si>
  <si>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</si>
  <si>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</si>
  <si>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</si>
  <si>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</si>
  <si>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</si>
  <si>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</si>
  <si>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</si>
  <si>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</si>
  <si>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</si>
  <si>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</si>
  <si>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</si>
  <si>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</si>
  <si>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</si>
  <si>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</si>
  <si>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</si>
  <si>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</si>
  <si>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</si>
  <si>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</si>
  <si>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</si>
  <si>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</si>
  <si>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</si>
  <si>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</si>
  <si>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</si>
  <si>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</si>
  <si>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</si>
  <si>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</si>
  <si>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</si>
  <si>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</si>
  <si>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</si>
  <si>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</si>
  <si>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</si>
  <si>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</si>
  <si>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</si>
  <si>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</si>
  <si>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</si>
  <si>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</si>
  <si>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</si>
  <si>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</si>
  <si>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</si>
  <si>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</si>
  <si>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</si>
  <si>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</si>
  <si>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</si>
  <si>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</si>
  <si>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</si>
  <si>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</si>
  <si>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</si>
  <si>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</si>
  <si>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</si>
  <si>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</si>
  <si>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</si>
  <si>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</si>
  <si>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</si>
  <si>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</si>
  <si>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</si>
  <si>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</si>
  <si>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</si>
  <si>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</si>
  <si>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</si>
  <si>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</si>
  <si>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</si>
  <si>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</si>
  <si>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</si>
  <si>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</si>
  <si>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</si>
  <si>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</si>
  <si>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</si>
  <si>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</si>
  <si>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</si>
  <si>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</si>
  <si>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</si>
  <si>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</si>
  <si>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</si>
  <si>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</si>
  <si>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</si>
  <si>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</si>
  <si>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</si>
  <si>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</si>
  <si>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</si>
  <si>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</si>
  <si>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</si>
  <si>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</si>
  <si>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</si>
  <si>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</si>
  <si>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</si>
  <si>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</si>
  <si>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</si>
  <si>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</si>
  <si>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</si>
  <si>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</si>
  <si>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</si>
  <si>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</si>
  <si>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</si>
  <si>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</si>
  <si>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</si>
  <si>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</si>
  <si>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</si>
  <si>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</si>
  <si>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</si>
  <si>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</si>
  <si>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</si>
  <si>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</si>
  <si>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</si>
  <si>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</si>
  <si>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</si>
  <si>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</si>
  <si>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</si>
  <si>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</si>
  <si>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</si>
  <si>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</si>
  <si>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</si>
  <si>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</si>
  <si>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</si>
  <si>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</si>
  <si>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</si>
  <si>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</si>
  <si>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</si>
  <si>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</si>
  <si>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</si>
  <si>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</si>
  <si>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</si>
  <si>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</si>
  <si>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</si>
  <si>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</si>
  <si>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</si>
  <si>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</si>
  <si>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</si>
  <si>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</si>
  <si>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</si>
  <si>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</si>
  <si>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</si>
  <si>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</si>
  <si>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</si>
  <si>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</si>
  <si>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</si>
  <si>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</si>
  <si>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</si>
  <si>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</si>
  <si>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</si>
  <si>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</si>
  <si>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</si>
  <si>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</si>
  <si>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</si>
  <si>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</si>
  <si>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</si>
  <si>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</si>
  <si>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</si>
  <si>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</si>
  <si>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</si>
  <si>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</si>
  <si>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</si>
  <si>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</si>
  <si>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</si>
  <si>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</si>
  <si>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</si>
  <si>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</si>
  <si>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</si>
  <si>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</si>
  <si>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</si>
  <si>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</si>
  <si>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</si>
  <si>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</si>
  <si>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</si>
  <si>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</si>
  <si>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</si>
  <si>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</si>
  <si>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</si>
  <si>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</si>
  <si>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</si>
  <si>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</si>
  <si>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</si>
  <si>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</si>
  <si>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</si>
  <si>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</si>
  <si>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</si>
  <si>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</si>
  <si>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</si>
  <si>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</si>
  <si>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</si>
  <si>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</si>
  <si>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</si>
  <si>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</si>
  <si>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</si>
  <si>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</si>
  <si>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</si>
  <si>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</si>
  <si>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</si>
  <si>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</si>
  <si>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</si>
  <si>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</si>
  <si>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</si>
  <si>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</si>
  <si>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</si>
  <si>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</si>
  <si>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</si>
  <si>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</si>
  <si>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</si>
  <si>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</si>
  <si>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</si>
  <si>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</si>
  <si>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</si>
  <si>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</si>
  <si>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</si>
  <si>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</si>
  <si>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</si>
  <si>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</si>
  <si>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</si>
  <si>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</si>
  <si>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</si>
  <si>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</si>
  <si>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</si>
  <si>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</si>
  <si>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</si>
  <si>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</si>
  <si>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</si>
  <si>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</si>
  <si>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</si>
  <si>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</si>
  <si>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</si>
  <si>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</si>
  <si>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</si>
  <si>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</si>
  <si>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</si>
  <si>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</si>
  <si>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</si>
  <si>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</si>
  <si>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</si>
  <si>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</si>
  <si>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</si>
  <si>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</si>
  <si>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</si>
  <si>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</si>
  <si>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</si>
  <si>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</si>
  <si>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</si>
  <si>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</si>
  <si>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</si>
  <si>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</si>
  <si>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</si>
  <si>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</si>
  <si>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</si>
  <si>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</si>
  <si>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</si>
  <si>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</si>
  <si>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</si>
  <si>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</si>
  <si>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</si>
  <si>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</si>
  <si>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</si>
  <si>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</si>
  <si>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</si>
  <si>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</si>
  <si>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</si>
  <si>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</si>
  <si>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</si>
  <si>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</si>
  <si>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</si>
  <si>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</si>
  <si>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</si>
  <si>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</si>
  <si>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</si>
  <si>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</si>
  <si>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</si>
  <si>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</si>
  <si>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</si>
  <si>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</si>
  <si>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</si>
  <si>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</si>
  <si>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</si>
  <si>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</si>
  <si>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</si>
  <si>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</si>
  <si>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</si>
  <si>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</si>
  <si>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</si>
  <si>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</si>
  <si>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</si>
  <si>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</si>
  <si>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</si>
  <si>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</si>
  <si>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</si>
  <si>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</si>
  <si>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</si>
  <si>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</si>
  <si>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</si>
  <si>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</si>
  <si>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</si>
  <si>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</si>
  <si>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</si>
  <si>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</si>
  <si>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</si>
  <si>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</si>
  <si>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</si>
  <si>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</si>
  <si>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</si>
  <si>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</si>
  <si>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</si>
  <si>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</si>
  <si>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</si>
  <si>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</si>
  <si>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</si>
  <si>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</si>
  <si>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</si>
  <si>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</si>
  <si>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</si>
  <si>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</si>
  <si>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</si>
  <si>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</si>
  <si>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</si>
  <si>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</si>
  <si>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</si>
  <si>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</si>
  <si>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</si>
  <si>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</si>
  <si>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</si>
  <si>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</si>
  <si>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</si>
  <si>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</si>
  <si>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</si>
  <si>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</si>
  <si>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</si>
  <si>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</si>
  <si>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</si>
  <si>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</si>
  <si>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</si>
  <si>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</si>
  <si>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</si>
  <si>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</si>
  <si>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</si>
  <si>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</si>
  <si>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</si>
  <si>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</si>
  <si>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</si>
  <si>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</si>
  <si>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</si>
  <si>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</si>
  <si>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</si>
  <si>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</si>
  <si>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</si>
  <si>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</si>
  <si>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</si>
  <si>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</si>
  <si>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</si>
  <si>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</si>
  <si>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</si>
  <si>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</si>
  <si>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</si>
  <si>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</si>
  <si>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</si>
  <si>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</si>
  <si>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</si>
  <si>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</si>
  <si>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</si>
  <si>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</si>
  <si>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</si>
  <si>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</si>
  <si>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</si>
  <si>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</si>
  <si>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</si>
  <si>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</si>
  <si>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</si>
  <si>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</si>
  <si>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</si>
  <si>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</si>
  <si>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</si>
  <si>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</si>
  <si>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</si>
  <si>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</si>
  <si>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</si>
  <si>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</si>
  <si>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</si>
  <si>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</si>
  <si>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</si>
  <si>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</si>
  <si>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</si>
  <si>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</si>
  <si>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</si>
  <si>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</si>
  <si>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</si>
  <si>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</si>
  <si>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</si>
  <si>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</si>
  <si>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</si>
  <si>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</si>
  <si>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</si>
  <si>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</si>
  <si>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</si>
  <si>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</si>
  <si>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</si>
  <si>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</si>
  <si>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</si>
  <si>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</si>
  <si>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</si>
  <si>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</si>
  <si>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</si>
  <si>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</si>
  <si>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</si>
  <si>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</si>
  <si>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</si>
  <si>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</si>
  <si>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</si>
  <si>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</si>
  <si>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</si>
  <si>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</si>
  <si>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</si>
  <si>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</si>
  <si>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</si>
  <si>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</si>
  <si>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</si>
  <si>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</si>
  <si>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</si>
  <si>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</si>
  <si>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</si>
  <si>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</si>
  <si>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</si>
  <si>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</si>
  <si>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</si>
  <si>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</si>
  <si>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</si>
  <si>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</si>
  <si>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</si>
  <si>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</si>
  <si>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</si>
  <si>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</si>
  <si>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</si>
  <si>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</si>
  <si>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</si>
  <si>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</si>
  <si>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</si>
  <si>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</si>
  <si>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</si>
  <si>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</si>
  <si>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</si>
  <si>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</si>
  <si>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</si>
  <si>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</si>
  <si>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</si>
  <si>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</si>
  <si>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</si>
  <si>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</si>
  <si>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</si>
  <si>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</si>
  <si>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</si>
  <si>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</si>
  <si>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</si>
  <si>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</si>
  <si>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</si>
  <si>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</si>
  <si>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</si>
  <si>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</si>
  <si>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</si>
  <si>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</si>
  <si>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</si>
  <si>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</si>
  <si>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</si>
  <si>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</si>
  <si>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</si>
  <si>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</si>
  <si>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</si>
  <si>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</si>
  <si>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</si>
  <si>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</si>
  <si>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</si>
  <si>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</si>
  <si>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</si>
  <si>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</si>
  <si>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</si>
  <si>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</si>
  <si>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</si>
  <si>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</si>
  <si>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</si>
  <si>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</si>
  <si>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</si>
  <si>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</si>
  <si>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</si>
  <si>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</si>
  <si>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</si>
  <si>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</si>
  <si>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</si>
  <si>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</si>
  <si>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</si>
  <si>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</si>
  <si>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</si>
  <si>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</si>
  <si>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</si>
  <si>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</si>
  <si>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</si>
  <si>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</si>
  <si>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</si>
  <si>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</si>
  <si>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</si>
  <si>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</si>
  <si>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</si>
  <si>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</si>
  <si>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</si>
  <si>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</si>
  <si>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</si>
  <si>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</si>
  <si>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</si>
  <si>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</si>
  <si>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</si>
  <si>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</si>
  <si>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</si>
  <si>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</si>
  <si>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</si>
  <si>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</si>
  <si>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</si>
  <si>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</si>
  <si>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</si>
  <si>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</si>
  <si>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</si>
  <si>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</si>
  <si>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</si>
  <si>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</si>
  <si>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</si>
  <si>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</si>
  <si>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</si>
  <si>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</si>
  <si>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</si>
  <si>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</si>
  <si>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</si>
  <si>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</si>
  <si>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</si>
  <si>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</si>
  <si>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</si>
  <si>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</si>
  <si>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</si>
  <si>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</si>
  <si>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</si>
  <si>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</si>
  <si>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</si>
  <si>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</si>
  <si>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</si>
  <si>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</si>
  <si>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</si>
  <si>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</si>
  <si>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</si>
  <si>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</si>
  <si>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</si>
  <si>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</si>
  <si>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</si>
  <si>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</si>
  <si>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</si>
  <si>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</si>
  <si>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</si>
  <si>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</si>
  <si>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</si>
  <si>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</si>
  <si>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</si>
  <si>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</si>
  <si>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</si>
  <si>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</si>
  <si>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</si>
  <si>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</si>
  <si>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</si>
  <si>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</si>
  <si>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</si>
  <si>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</si>
  <si>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</si>
  <si>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</si>
  <si>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</si>
  <si>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</si>
  <si>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</si>
  <si>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</si>
  <si>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</si>
  <si>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</si>
  <si>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</si>
  <si>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</si>
  <si>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</si>
  <si>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</si>
  <si>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</si>
  <si>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</si>
  <si>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</si>
  <si>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</si>
  <si>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</si>
  <si>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</si>
  <si>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</si>
  <si>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</si>
  <si>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</si>
  <si>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</si>
  <si>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</si>
  <si>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</si>
  <si>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</si>
  <si>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</si>
  <si>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</si>
  <si>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</si>
  <si>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</si>
  <si>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</si>
  <si>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</si>
  <si>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</si>
  <si>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</si>
  <si>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</si>
  <si>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</si>
  <si>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</si>
  <si>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</si>
  <si>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</si>
  <si>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</si>
  <si>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</si>
  <si>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</si>
  <si>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</si>
  <si>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</si>
  <si>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</si>
  <si>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</si>
  <si>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</si>
  <si>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</si>
  <si>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</si>
  <si>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</si>
  <si>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</si>
  <si>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</si>
  <si>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</si>
  <si>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</si>
  <si>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</si>
  <si>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</si>
  <si>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</si>
  <si>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</si>
  <si>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</si>
  <si>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</si>
  <si>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</si>
  <si>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</si>
  <si>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</si>
  <si>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</si>
  <si>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</si>
  <si>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</si>
  <si>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</si>
  <si>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</si>
  <si>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</si>
  <si>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</si>
  <si>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</si>
  <si>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</si>
  <si>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</si>
  <si>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</si>
  <si>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</si>
  <si>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</si>
  <si>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</si>
  <si>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</si>
  <si>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</si>
  <si>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</si>
  <si>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</si>
  <si>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</si>
  <si>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</si>
  <si>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</si>
  <si>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</si>
  <si>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</si>
  <si>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</si>
  <si>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</si>
  <si>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</si>
  <si>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</si>
  <si>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</si>
  <si>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</si>
  <si>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</si>
  <si>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</si>
  <si>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</si>
  <si>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</si>
  <si>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</si>
  <si>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</si>
  <si>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</si>
  <si>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</si>
  <si>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</si>
  <si>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</si>
  <si>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</si>
  <si>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</si>
  <si>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</si>
  <si>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</si>
  <si>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</si>
  <si>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</si>
  <si>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</si>
  <si>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</si>
  <si>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</si>
  <si>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</si>
  <si>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</si>
  <si>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</si>
  <si>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</si>
  <si>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</si>
  <si>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</si>
  <si>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</si>
  <si>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</si>
  <si>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</si>
  <si>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</si>
  <si>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</si>
  <si>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</si>
  <si>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</si>
  <si>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</si>
  <si>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</si>
  <si>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</si>
  <si>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</si>
  <si>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</si>
  <si>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</si>
  <si>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</si>
  <si>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</si>
  <si>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</si>
  <si>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</si>
  <si>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</si>
  <si>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</si>
  <si>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</si>
  <si>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</si>
  <si>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</si>
  <si>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</si>
  <si>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</si>
  <si>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</si>
  <si>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</si>
  <si>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</si>
  <si>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</si>
  <si>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</si>
  <si>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</si>
  <si>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</si>
  <si>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</si>
  <si>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</si>
  <si>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</si>
  <si>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</si>
  <si>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</si>
  <si>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</si>
  <si>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</si>
  <si>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</si>
  <si>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</si>
  <si>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</si>
  <si>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</si>
  <si>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</si>
  <si>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</si>
  <si>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</si>
  <si>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</si>
  <si>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</si>
  <si>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</si>
  <si>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</si>
  <si>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</si>
  <si>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</si>
  <si>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</si>
  <si>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</si>
  <si>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</si>
  <si>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</si>
  <si>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</si>
  <si>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</si>
  <si>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</si>
  <si>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</si>
  <si>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</si>
  <si>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</si>
  <si>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</si>
  <si>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</si>
  <si>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</si>
  <si>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</si>
  <si>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</si>
  <si>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</si>
  <si>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</si>
  <si>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</si>
  <si>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</si>
  <si>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</si>
  <si>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</si>
  <si>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</si>
  <si>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</si>
  <si>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</si>
  <si>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</si>
  <si>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</si>
  <si>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</si>
  <si>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</si>
  <si>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</si>
  <si>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</si>
  <si>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</si>
  <si>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</si>
  <si>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</si>
  <si>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</si>
  <si>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</si>
  <si>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</si>
  <si>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</si>
  <si>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</si>
  <si>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</si>
  <si>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</si>
  <si>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</si>
  <si>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</si>
  <si>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</si>
  <si>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</si>
  <si>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</si>
  <si>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</si>
  <si>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</si>
  <si>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</si>
  <si>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</si>
  <si>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</si>
  <si>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</si>
  <si>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</si>
  <si>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</si>
  <si>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</si>
  <si>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</si>
  <si>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</si>
  <si>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</si>
  <si>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</si>
  <si>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</si>
  <si>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</si>
  <si>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</si>
  <si>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</si>
  <si>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</si>
  <si>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</si>
  <si>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</si>
  <si>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</si>
  <si>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</si>
  <si>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</si>
  <si>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</si>
  <si>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</si>
  <si>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</si>
  <si>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</si>
  <si>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</si>
  <si>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</si>
  <si>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</si>
  <si>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</si>
  <si>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</si>
  <si>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</si>
  <si>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</si>
  <si>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</si>
  <si>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</si>
  <si>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</si>
  <si>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</si>
  <si>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</si>
  <si>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</si>
  <si>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</si>
  <si>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</si>
  <si>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</si>
  <si>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</si>
  <si>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</si>
  <si>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</si>
  <si>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</si>
  <si>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</si>
  <si>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</si>
  <si>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</si>
  <si>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</si>
  <si>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</si>
  <si>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</si>
  <si>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</si>
  <si>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</si>
  <si>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</si>
  <si>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</si>
  <si>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</si>
  <si>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</si>
  <si>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</si>
  <si>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</si>
  <si>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</si>
  <si>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</si>
  <si>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</si>
  <si>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</si>
  <si>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</si>
  <si>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</si>
  <si>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</si>
  <si>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</si>
  <si>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</si>
  <si>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</si>
  <si>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</si>
  <si>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</si>
  <si>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</si>
  <si>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</si>
  <si>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</si>
  <si>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</si>
  <si>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</si>
  <si>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</si>
  <si>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</si>
  <si>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</si>
  <si>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</si>
  <si>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</si>
  <si>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</si>
  <si>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</si>
  <si>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</si>
  <si>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</si>
  <si>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</si>
  <si>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</si>
  <si>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</si>
  <si>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</si>
  <si>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</si>
  <si>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</si>
  <si>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</si>
  <si>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</si>
  <si>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</si>
  <si>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</si>
  <si>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</si>
  <si>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</si>
  <si>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</si>
  <si>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</si>
  <si>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</si>
  <si>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</si>
  <si>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</si>
  <si>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</si>
  <si>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</si>
  <si>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</si>
  <si>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</si>
  <si>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</si>
  <si>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</si>
  <si>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</si>
  <si>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</si>
  <si>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</si>
  <si>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</si>
  <si>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</si>
  <si>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</si>
  <si>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</si>
  <si>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</si>
  <si>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</si>
  <si>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</si>
  <si>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</si>
  <si>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</si>
  <si>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</si>
  <si>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</si>
  <si>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</si>
  <si>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</si>
  <si>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</si>
  <si>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</si>
  <si>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</si>
  <si>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</si>
  <si>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</si>
  <si>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</si>
  <si>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</si>
  <si>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</si>
  <si>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</si>
  <si>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</si>
  <si>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</si>
  <si>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</si>
  <si>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</si>
  <si>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</si>
  <si>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</si>
  <si>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</si>
  <si>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</si>
  <si>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</si>
  <si>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</si>
  <si>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</si>
  <si>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</si>
  <si>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</si>
  <si>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</si>
  <si>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</si>
  <si>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</si>
  <si>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</si>
  <si>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</si>
  <si>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</si>
  <si>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</si>
  <si>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</si>
  <si>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</si>
  <si>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</si>
  <si>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</si>
  <si>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</si>
  <si>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</si>
  <si>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</si>
  <si>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</si>
  <si>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</si>
  <si>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</si>
  <si>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</si>
  <si>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</si>
  <si>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</si>
  <si>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</si>
  <si>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</si>
  <si>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</si>
  <si>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</si>
  <si>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</si>
  <si>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</si>
  <si>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</si>
  <si>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</si>
  <si>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</si>
  <si>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</si>
  <si>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</si>
  <si>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</si>
  <si>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</si>
  <si>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</si>
  <si>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</si>
  <si>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</si>
  <si>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</si>
  <si>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</si>
  <si>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</si>
  <si>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</si>
  <si>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</si>
  <si>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</si>
  <si>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</si>
  <si>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</si>
  <si>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</si>
  <si>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</si>
  <si>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</si>
  <si>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</si>
  <si>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</si>
  <si>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</si>
  <si>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</si>
  <si>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</si>
  <si>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</si>
  <si>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</si>
  <si>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</si>
  <si>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</si>
  <si>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</si>
  <si>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</si>
  <si>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</si>
  <si>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</si>
  <si>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</si>
  <si>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</si>
  <si>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</si>
  <si>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</si>
  <si>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</si>
  <si>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</si>
  <si>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</si>
  <si>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</si>
  <si>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</si>
  <si>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</si>
  <si>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</si>
  <si>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</si>
  <si>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</si>
  <si>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</si>
  <si>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</si>
  <si>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</si>
  <si>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</si>
  <si>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</si>
  <si>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</si>
  <si>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</si>
  <si>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</si>
  <si>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</si>
  <si>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</si>
  <si>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</si>
  <si>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</si>
  <si>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</si>
  <si>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</si>
  <si>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</si>
  <si>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</si>
  <si>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</si>
  <si>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</si>
  <si>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</si>
  <si>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</si>
  <si>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</si>
  <si>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</si>
  <si>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</si>
  <si>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</si>
  <si>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</si>
  <si>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</si>
  <si>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</si>
  <si>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</si>
  <si>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</si>
  <si>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</si>
  <si>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</si>
  <si>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</si>
  <si>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</si>
  <si>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</si>
  <si>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</si>
  <si>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</si>
  <si>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</si>
  <si>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</si>
  <si>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</si>
  <si>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</si>
  <si>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</si>
  <si>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</si>
  <si>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</si>
  <si>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</si>
  <si>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</si>
  <si>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</si>
  <si>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</si>
  <si>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</si>
  <si>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</si>
  <si>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</si>
  <si>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</si>
  <si>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</si>
  <si>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</si>
  <si>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</si>
  <si>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</si>
  <si>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</si>
  <si>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</si>
  <si>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</si>
  <si>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</si>
  <si>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</si>
  <si>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</si>
  <si>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</si>
  <si>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</si>
  <si>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</si>
  <si>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</si>
  <si>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</si>
  <si>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</si>
  <si>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</si>
  <si>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</si>
  <si>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</si>
  <si>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</si>
  <si>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</si>
  <si>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</si>
  <si>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</si>
  <si>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</si>
  <si>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</si>
  <si>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</si>
  <si>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</si>
  <si>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</si>
  <si>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</si>
  <si>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</si>
  <si>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</si>
  <si>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</si>
  <si>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</si>
  <si>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</si>
  <si>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</si>
  <si>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</si>
  <si>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</si>
  <si>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</si>
  <si>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</si>
  <si>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</si>
  <si>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</si>
  <si>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</si>
  <si>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</si>
  <si>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</si>
  <si>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</si>
  <si>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</si>
  <si>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</si>
  <si>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</si>
  <si>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</si>
  <si>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</si>
  <si>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</si>
  <si>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</si>
  <si>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</si>
  <si>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</si>
  <si>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</si>
  <si>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</si>
  <si>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</si>
  <si>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</si>
  <si>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</si>
  <si>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</si>
  <si>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</si>
  <si>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</si>
  <si>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</si>
  <si>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</si>
  <si>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</si>
  <si>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</si>
  <si>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</si>
  <si>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</si>
  <si>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</si>
  <si>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</si>
  <si>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</si>
  <si>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</si>
  <si>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</si>
  <si>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</si>
  <si>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</si>
  <si>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</si>
  <si>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</si>
  <si>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</si>
  <si>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</si>
  <si>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</si>
  <si>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</si>
  <si>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</si>
  <si>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</si>
  <si>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</si>
  <si>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</si>
  <si>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</si>
  <si>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</si>
  <si>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</si>
  <si>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</si>
  <si>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</si>
  <si>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</si>
  <si>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</si>
  <si>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</si>
  <si>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</si>
  <si>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</si>
  <si>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</si>
  <si>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</si>
  <si>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</si>
  <si>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</si>
  <si>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</si>
  <si>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</si>
  <si>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</si>
  <si>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</si>
  <si>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</si>
  <si>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</si>
  <si>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</si>
  <si>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</si>
  <si>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</si>
  <si>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</si>
  <si>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</si>
  <si>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</si>
  <si>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</si>
  <si>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</si>
  <si>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</si>
  <si>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</si>
  <si>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</si>
  <si>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</si>
  <si>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</si>
  <si>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</si>
  <si>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</si>
  <si>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</si>
  <si>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</si>
  <si>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</si>
  <si>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</si>
  <si>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</si>
  <si>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</si>
  <si>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</si>
  <si>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</si>
  <si>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</si>
  <si>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</si>
  <si>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</si>
  <si>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</si>
  <si>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</si>
  <si>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</si>
  <si>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</si>
  <si>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</si>
  <si>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</si>
  <si>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</si>
  <si>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</si>
  <si>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</si>
  <si>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</si>
  <si>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</si>
  <si>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</si>
  <si>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</si>
  <si>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</si>
  <si>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</si>
  <si>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</si>
  <si>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</si>
  <si>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</si>
  <si>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</si>
  <si>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</si>
  <si>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</si>
  <si>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</si>
  <si>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</si>
  <si>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</si>
  <si>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</si>
  <si>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</si>
  <si>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</si>
  <si>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</si>
  <si>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</si>
  <si>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</si>
  <si>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</si>
  <si>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</si>
  <si>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</si>
  <si>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</si>
  <si>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</si>
  <si>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</si>
  <si>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</si>
  <si>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</si>
  <si>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</si>
  <si>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</si>
  <si>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</si>
  <si>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</si>
  <si>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</si>
  <si>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</si>
  <si>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</si>
  <si>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</si>
  <si>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</si>
  <si>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</si>
  <si>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</si>
  <si>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</si>
  <si>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</si>
  <si>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</si>
  <si>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</si>
  <si>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</si>
  <si>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</si>
  <si>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</si>
  <si>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</si>
  <si>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</si>
  <si>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</si>
  <si>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</si>
  <si>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</si>
  <si>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</si>
  <si>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</si>
  <si>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</si>
  <si>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</si>
  <si>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</si>
  <si>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</si>
  <si>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</si>
  <si>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</si>
  <si>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</si>
  <si>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</si>
  <si>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</si>
  <si>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</si>
  <si>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</si>
  <si>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</si>
  <si>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</si>
  <si>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</si>
  <si>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</si>
  <si>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</si>
  <si>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</si>
  <si>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</si>
  <si>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</si>
  <si>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</si>
  <si>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</si>
  <si>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</si>
  <si>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</si>
  <si>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</si>
  <si>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</si>
  <si>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</si>
  <si>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</si>
  <si>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</si>
  <si>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</si>
  <si>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</si>
  <si>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</si>
  <si>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</si>
  <si>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</si>
  <si>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</si>
  <si>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</si>
  <si>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</si>
  <si>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</si>
  <si>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</si>
  <si>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</si>
  <si>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</si>
  <si>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</si>
  <si>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</si>
  <si>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</si>
  <si>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</si>
  <si>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</si>
  <si>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</si>
  <si>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</si>
  <si>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</si>
  <si>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</si>
  <si>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</si>
  <si>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</si>
  <si>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</si>
  <si>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</si>
  <si>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</si>
  <si>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</si>
  <si>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</si>
  <si>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</si>
  <si>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</si>
  <si>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</si>
  <si>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</si>
  <si>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</si>
  <si>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</si>
  <si>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</si>
  <si>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</si>
  <si>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</si>
  <si>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</si>
  <si>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</si>
  <si>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</si>
  <si>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</si>
  <si>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</si>
  <si>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</si>
  <si>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</si>
  <si>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</si>
  <si>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</si>
  <si>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</si>
  <si>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</si>
  <si>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</si>
  <si>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</si>
  <si>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</si>
  <si>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</si>
  <si>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</si>
  <si>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</si>
  <si>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</si>
  <si>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</si>
  <si>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</si>
  <si>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</si>
  <si>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</si>
  <si>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</si>
  <si>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</si>
  <si>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</si>
  <si>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</si>
  <si>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</si>
  <si>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</si>
  <si>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</si>
  <si>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</si>
  <si>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</si>
  <si>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</si>
  <si>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</si>
  <si>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</si>
  <si>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</si>
  <si>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</si>
  <si>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</si>
  <si>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</si>
  <si>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</si>
  <si>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</si>
  <si>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</si>
  <si>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</si>
  <si>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</si>
  <si>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</si>
  <si>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</si>
  <si>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</si>
  <si>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</si>
  <si>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</si>
  <si>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</si>
  <si>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</si>
  <si>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</si>
  <si>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</si>
  <si>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</si>
  <si>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</si>
  <si>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</si>
  <si>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</si>
  <si>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</si>
  <si>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</si>
  <si>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</si>
  <si>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</si>
  <si>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</si>
  <si>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</si>
  <si>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</si>
  <si>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</si>
  <si>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</si>
  <si>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</si>
  <si>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</si>
  <si>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</si>
  <si>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</si>
  <si>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</si>
  <si>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</si>
  <si>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</si>
  <si>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</si>
  <si>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</si>
  <si>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</si>
  <si>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</si>
  <si>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</si>
  <si>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</si>
  <si>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</si>
  <si>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</si>
  <si>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</si>
  <si>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</si>
  <si>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</si>
  <si>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</si>
  <si>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</si>
  <si>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</si>
  <si>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</si>
  <si>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</si>
  <si>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</si>
  <si>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</si>
  <si>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</si>
  <si>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</si>
  <si>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</si>
  <si>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</si>
  <si>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</si>
  <si>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</si>
  <si>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</si>
  <si>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</si>
  <si>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</si>
  <si>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</si>
  <si>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</si>
  <si>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</si>
  <si>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</si>
  <si>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</si>
  <si>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</si>
  <si>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</si>
  <si>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</si>
  <si>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</si>
  <si>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</si>
  <si>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</si>
  <si>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</si>
  <si>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</si>
  <si>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</si>
  <si>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</si>
  <si>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</si>
  <si>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</si>
  <si>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</si>
  <si>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</si>
  <si>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</si>
  <si>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</si>
  <si>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</si>
  <si>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</si>
  <si>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</si>
  <si>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</si>
  <si>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</si>
  <si>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</si>
  <si>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</si>
  <si>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</si>
  <si>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</si>
  <si>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</si>
  <si>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</si>
  <si>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</si>
  <si>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</si>
  <si>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</si>
  <si>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</si>
  <si>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</si>
  <si>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</si>
  <si>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</si>
  <si>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</si>
  <si>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</si>
  <si>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</si>
  <si>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</si>
  <si>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</si>
  <si>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</si>
  <si>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</si>
  <si>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</si>
  <si>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</si>
  <si>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</si>
  <si>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</si>
  <si>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</si>
  <si>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</si>
  <si>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</si>
  <si>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</si>
  <si>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</si>
  <si>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</si>
  <si>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</si>
  <si>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</si>
  <si>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</si>
  <si>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</si>
  <si>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</si>
  <si>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</si>
  <si>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</si>
  <si>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</si>
  <si>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</si>
  <si>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</si>
  <si>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</si>
  <si>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</si>
  <si>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</si>
  <si>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</si>
  <si>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</si>
  <si>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</si>
  <si>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</si>
  <si>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</si>
  <si>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</si>
  <si>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</si>
  <si>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</si>
  <si>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</si>
  <si>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</si>
  <si>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</si>
  <si>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</si>
  <si>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</si>
  <si>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</si>
  <si>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</si>
  <si>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</si>
  <si>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</si>
  <si>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</si>
  <si>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</si>
  <si>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</si>
  <si>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</si>
  <si>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</si>
  <si>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</si>
  <si>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</si>
  <si>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</si>
  <si>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</si>
  <si>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</si>
  <si>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</si>
  <si>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</si>
  <si>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</si>
  <si>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</si>
  <si>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</si>
  <si>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</si>
  <si>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</si>
  <si>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</si>
  <si>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</si>
  <si>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</si>
  <si>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</si>
  <si>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</si>
  <si>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</si>
  <si>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</si>
  <si>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</si>
  <si>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</si>
  <si>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</si>
  <si>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</si>
  <si>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</si>
  <si>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</si>
  <si>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</si>
  <si>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</si>
  <si>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</si>
  <si>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</si>
  <si>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</si>
  <si>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</si>
  <si>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</si>
  <si>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</si>
  <si>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</si>
  <si>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</si>
  <si>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</si>
  <si>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</si>
  <si>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</si>
  <si>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</si>
  <si>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</si>
  <si>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</si>
  <si>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</si>
  <si>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</si>
  <si>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</si>
  <si>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</si>
  <si>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</si>
  <si>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</si>
  <si>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</si>
  <si>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</si>
  <si>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</si>
  <si>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</si>
  <si>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</si>
  <si>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</si>
  <si>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</si>
  <si>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</si>
  <si>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</si>
  <si>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</si>
  <si>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</si>
  <si>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</si>
  <si>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</si>
  <si>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</si>
  <si>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</si>
  <si>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</si>
  <si>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</si>
  <si>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</si>
  <si>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</si>
  <si>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</si>
  <si>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</si>
  <si>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</si>
  <si>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</si>
  <si>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</si>
  <si>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</si>
  <si>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</si>
  <si>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</si>
  <si>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</si>
  <si>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</si>
  <si>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</si>
  <si>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</si>
  <si>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</si>
  <si>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</si>
  <si>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</si>
  <si>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</si>
  <si>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</si>
  <si>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</si>
  <si>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</si>
  <si>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</si>
  <si>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</si>
  <si>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</si>
  <si>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</si>
  <si>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</si>
  <si>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</si>
  <si>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</si>
  <si>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</si>
  <si>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</si>
  <si>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</si>
  <si>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</si>
  <si>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</si>
  <si>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</si>
  <si>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</si>
  <si>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</si>
  <si>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</si>
  <si>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</si>
  <si>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</si>
  <si>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</si>
  <si>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</si>
  <si>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</si>
  <si>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</si>
  <si>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</si>
  <si>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</si>
  <si>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</si>
  <si>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</si>
  <si>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</si>
  <si>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</si>
  <si>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</si>
  <si>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</si>
  <si>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</si>
  <si>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</si>
  <si>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</si>
  <si>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</si>
  <si>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</si>
  <si>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</si>
  <si>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</si>
  <si>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</si>
  <si>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</si>
  <si>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</si>
  <si>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</si>
  <si>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</si>
  <si>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</si>
  <si>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</si>
  <si>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</si>
  <si>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</si>
  <si>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</si>
  <si>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</si>
  <si>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</si>
  <si>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</si>
  <si>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</si>
  <si>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</si>
  <si>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</si>
  <si>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</si>
  <si>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</si>
  <si>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</si>
  <si>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</si>
  <si>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</si>
  <si>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</si>
  <si>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</si>
  <si>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</si>
  <si>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</si>
  <si>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</si>
  <si>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</si>
  <si>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</si>
  <si>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</si>
  <si>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</si>
  <si>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</si>
  <si>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</si>
  <si>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</si>
  <si>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</si>
  <si>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</si>
  <si>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</si>
  <si>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</si>
  <si>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</si>
  <si>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</si>
  <si>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</si>
  <si>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</si>
  <si>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</si>
  <si>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</si>
  <si>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</si>
  <si>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</si>
  <si>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</si>
  <si>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</si>
  <si>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</si>
  <si>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</si>
  <si>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</si>
  <si>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</si>
  <si>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</si>
  <si>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</si>
  <si>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</si>
  <si>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</si>
  <si>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</si>
  <si>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</si>
  <si>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</si>
  <si>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</si>
  <si>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</si>
  <si>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</si>
  <si>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</si>
  <si>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</si>
  <si>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</si>
  <si>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</si>
  <si>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</si>
  <si>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</si>
  <si>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</si>
  <si>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</si>
  <si>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</si>
  <si>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</si>
  <si>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</si>
  <si>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</si>
  <si>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</si>
  <si>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</si>
  <si>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</si>
  <si>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</si>
  <si>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</si>
  <si>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</si>
  <si>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</si>
  <si>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</si>
  <si>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</si>
  <si>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</si>
  <si>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</si>
  <si>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</si>
  <si>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</si>
  <si>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</si>
  <si>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</si>
  <si>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</si>
  <si>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</si>
  <si>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</si>
  <si>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</si>
  <si>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</si>
  <si>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</si>
  <si>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</si>
  <si>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</si>
  <si>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</si>
  <si>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</si>
  <si>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</si>
  <si>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</si>
  <si>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</si>
  <si>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</si>
  <si>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</si>
  <si>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</si>
  <si>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</si>
  <si>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</si>
  <si>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</si>
  <si>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</si>
  <si>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</si>
  <si>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</si>
  <si>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</si>
  <si>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</si>
  <si>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</si>
  <si>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</si>
  <si>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</si>
  <si>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</si>
  <si>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</si>
  <si>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</si>
  <si>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</si>
  <si>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</si>
  <si>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</si>
  <si>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</si>
  <si>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</si>
  <si>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</si>
  <si>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</si>
  <si>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</si>
  <si>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</si>
  <si>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</si>
  <si>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</si>
  <si>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</si>
  <si>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</si>
  <si>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</si>
  <si>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</si>
  <si>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</si>
  <si>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</si>
  <si>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</si>
  <si>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</si>
  <si>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</si>
  <si>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</si>
  <si>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</si>
  <si>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</si>
  <si>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</si>
  <si>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</si>
  <si>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</si>
  <si>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</si>
  <si>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</si>
  <si>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</si>
  <si>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</si>
  <si>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</si>
  <si>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</si>
  <si>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</si>
  <si>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</si>
  <si>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</si>
  <si>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</si>
  <si>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</si>
  <si>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</si>
  <si>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</si>
  <si>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</si>
  <si>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</si>
  <si>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</si>
  <si>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</si>
  <si>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</si>
  <si>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</si>
  <si>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</si>
  <si>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</si>
  <si>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</si>
  <si>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</si>
  <si>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</si>
  <si>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</si>
  <si>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</si>
  <si>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</si>
  <si>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</si>
  <si>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</si>
  <si>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</si>
  <si>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</si>
  <si>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</si>
  <si>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</si>
  <si>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</si>
  <si>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</si>
  <si>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</si>
  <si>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</si>
  <si>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</si>
  <si>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</si>
  <si>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</si>
  <si>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</si>
  <si>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</si>
  <si>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</si>
  <si>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</si>
  <si>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</si>
  <si>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</si>
  <si>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</si>
  <si>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</si>
  <si>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</si>
  <si>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</si>
  <si>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</si>
  <si>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</si>
  <si>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</si>
  <si>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</si>
  <si>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</si>
  <si>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</si>
  <si>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</si>
  <si>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</si>
  <si>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</si>
  <si>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</si>
  <si>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</si>
  <si>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</si>
  <si>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</si>
  <si>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</si>
  <si>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</si>
  <si>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</si>
  <si>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</si>
  <si>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</si>
  <si>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</si>
  <si>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</si>
  <si>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</si>
  <si>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</si>
  <si>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</si>
  <si>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</si>
  <si>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</si>
  <si>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</si>
  <si>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</si>
  <si>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</si>
  <si>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</si>
  <si>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</si>
  <si>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</si>
  <si>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</si>
  <si>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</si>
  <si>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</si>
  <si>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</si>
  <si>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</si>
  <si>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</si>
  <si>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</si>
  <si>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</si>
  <si>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</si>
  <si>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</si>
  <si>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</si>
  <si>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</si>
  <si>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</si>
  <si>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</si>
  <si>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</si>
  <si>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</si>
  <si>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</si>
  <si>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</si>
  <si>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</si>
  <si>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</si>
  <si>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</si>
  <si>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</si>
  <si>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</si>
  <si>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</si>
  <si>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</si>
  <si>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</si>
  <si>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</si>
  <si>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</si>
  <si>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</si>
  <si>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</si>
  <si>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</si>
  <si>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</si>
  <si>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</si>
  <si>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</si>
  <si>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</si>
  <si>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</si>
  <si>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</si>
  <si>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</si>
  <si>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</si>
  <si>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</si>
  <si>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</si>
  <si>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</si>
  <si>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</si>
  <si>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</si>
  <si>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</si>
  <si>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</si>
  <si>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</si>
  <si>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</si>
  <si>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</si>
  <si>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</si>
  <si>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</si>
  <si>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</si>
  <si>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</si>
  <si>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</si>
  <si>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</si>
  <si>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</si>
  <si>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</si>
  <si>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</si>
  <si>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</si>
  <si>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</si>
  <si>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</si>
  <si>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</si>
  <si>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</si>
  <si>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</si>
  <si>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</si>
  <si>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</si>
  <si>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</si>
  <si>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</si>
  <si>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</si>
  <si>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</si>
  <si>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</si>
  <si>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</si>
  <si>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</si>
  <si>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</si>
  <si>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</si>
  <si>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</si>
  <si>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</si>
  <si>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</si>
  <si>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</si>
  <si>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</si>
  <si>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</si>
  <si>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</si>
  <si>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</si>
  <si>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</si>
  <si>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</si>
  <si>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</si>
  <si>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</si>
  <si>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</si>
  <si>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</si>
  <si>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</si>
  <si>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</si>
  <si>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</si>
  <si>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</si>
  <si>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</si>
  <si>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</si>
  <si>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</si>
  <si>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</si>
  <si>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</si>
  <si>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</si>
  <si>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</si>
  <si>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</si>
  <si>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</si>
  <si>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</si>
  <si>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</si>
  <si>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</si>
  <si>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</si>
  <si>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</si>
  <si>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</si>
  <si>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</si>
  <si>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</si>
  <si>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</si>
  <si>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</si>
  <si>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</si>
  <si>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</si>
  <si>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</si>
  <si>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</si>
  <si>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</si>
  <si>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</si>
  <si>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</si>
  <si>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</si>
  <si>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</si>
  <si>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</si>
  <si>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</si>
  <si>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</si>
  <si>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</si>
  <si>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</si>
  <si>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</si>
  <si>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</si>
  <si>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</si>
  <si>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</si>
  <si>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</si>
  <si>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</si>
  <si>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</si>
  <si>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</si>
  <si>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</si>
  <si>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</si>
  <si>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</si>
  <si>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</si>
  <si>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</si>
  <si>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</si>
  <si>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</si>
  <si>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</si>
  <si>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</si>
  <si>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</si>
  <si>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</si>
  <si>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</si>
  <si>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</si>
  <si>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</si>
  <si>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</si>
  <si>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</si>
  <si>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</si>
  <si>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</si>
  <si>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</si>
  <si>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</si>
  <si>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</si>
  <si>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</si>
  <si>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</si>
  <si>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</si>
  <si>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</si>
  <si>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</si>
  <si>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</si>
  <si>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</si>
  <si>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</si>
  <si>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</si>
  <si>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</si>
  <si>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</si>
  <si>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</si>
  <si>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</si>
  <si>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</si>
  <si>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</si>
  <si>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</si>
  <si>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</si>
  <si>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</si>
  <si>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</si>
  <si>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</si>
  <si>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</si>
  <si>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</si>
  <si>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</si>
  <si>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</si>
  <si>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</si>
  <si>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</si>
  <si>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</si>
  <si>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</si>
  <si>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</si>
  <si>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</si>
  <si>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</si>
  <si>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</si>
  <si>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</si>
  <si>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</si>
  <si>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</si>
  <si>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</si>
  <si>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</si>
  <si>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</si>
  <si>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</si>
  <si>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</si>
  <si>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</si>
  <si>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</si>
  <si>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</si>
  <si>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</si>
  <si>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</si>
  <si>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</si>
  <si>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</si>
  <si>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</si>
  <si>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</si>
  <si>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</si>
  <si>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</si>
  <si>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</si>
  <si>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</si>
  <si>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</si>
  <si>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</si>
  <si>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</si>
  <si>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</si>
  <si>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</si>
  <si>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</si>
  <si>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</si>
  <si>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</si>
  <si>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</si>
  <si>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</si>
  <si>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</si>
  <si>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</si>
  <si>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</si>
  <si>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</si>
  <si>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</si>
  <si>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</si>
  <si>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</si>
  <si>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</si>
  <si>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</si>
  <si>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</si>
  <si>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</si>
  <si>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</si>
  <si>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</si>
  <si>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</si>
  <si>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</si>
  <si>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</si>
  <si>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</si>
  <si>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</si>
  <si>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</si>
  <si>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</si>
  <si>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</si>
  <si>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</si>
  <si>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</si>
  <si>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</si>
  <si>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</si>
  <si>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</si>
  <si>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</si>
  <si>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</si>
  <si>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</si>
  <si>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</si>
  <si>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</si>
  <si>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</si>
  <si>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</si>
  <si>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</si>
  <si>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</si>
  <si>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</si>
  <si>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</si>
  <si>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</si>
  <si>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</si>
  <si>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</si>
  <si>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</si>
  <si>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</si>
  <si>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</si>
  <si>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</si>
  <si>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</si>
  <si>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</si>
  <si>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</si>
  <si>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</si>
  <si>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</si>
  <si>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</si>
  <si>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</si>
  <si>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</si>
  <si>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</si>
  <si>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</si>
  <si>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</si>
  <si>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</si>
  <si>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</si>
  <si>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</si>
  <si>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</si>
  <si>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</si>
  <si>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</si>
  <si>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</si>
  <si>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</si>
  <si>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</si>
  <si>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</si>
  <si>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</si>
  <si>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</si>
  <si>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</si>
  <si>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</si>
  <si>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</si>
  <si>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</si>
  <si>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</si>
  <si>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</si>
  <si>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</si>
  <si>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</si>
  <si>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</si>
  <si>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</si>
  <si>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</si>
  <si>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</si>
  <si>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</si>
  <si>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</si>
  <si>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</si>
  <si>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</si>
  <si>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</si>
  <si>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</si>
  <si>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</si>
  <si>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</si>
  <si>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</si>
  <si>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</si>
  <si>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</si>
  <si>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</si>
  <si>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</si>
  <si>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</si>
  <si>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</si>
  <si>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</si>
  <si>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</si>
  <si>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</si>
  <si>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</si>
  <si>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</si>
  <si>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</si>
  <si>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</si>
  <si>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</si>
  <si>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</si>
  <si>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</si>
  <si>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</si>
  <si>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</si>
  <si>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</si>
  <si>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</si>
  <si>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</si>
  <si>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</si>
  <si>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</si>
  <si>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</si>
  <si>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</si>
  <si>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</si>
  <si>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</si>
  <si>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</si>
  <si>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</si>
  <si>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</si>
  <si>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</si>
  <si>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</si>
  <si>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</si>
  <si>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</si>
  <si>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</si>
  <si>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</si>
  <si>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</si>
  <si>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</si>
  <si>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</si>
  <si>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</si>
  <si>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</si>
  <si>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</si>
  <si>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</si>
  <si>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</si>
  <si>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</si>
  <si>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</si>
  <si>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</si>
  <si>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</si>
  <si>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</si>
  <si>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</si>
  <si>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</si>
  <si>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</si>
  <si>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</si>
  <si>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</si>
  <si>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</si>
  <si>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</si>
  <si>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</si>
  <si>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</si>
  <si>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</si>
  <si>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</si>
  <si>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</si>
  <si>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</si>
  <si>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</si>
  <si>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</si>
  <si>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</si>
  <si>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</si>
  <si>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</si>
  <si>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</si>
  <si>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</si>
  <si>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</si>
  <si>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</si>
  <si>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</si>
  <si>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</si>
  <si>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</si>
  <si>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</si>
  <si>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</si>
  <si>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</si>
  <si>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</si>
  <si>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</si>
  <si>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</si>
  <si>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</si>
  <si>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</si>
  <si>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</si>
  <si>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</si>
  <si>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</si>
  <si>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</si>
  <si>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</si>
  <si>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</si>
  <si>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</si>
  <si>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</si>
  <si>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</si>
  <si>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</si>
  <si>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</si>
  <si>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</si>
  <si>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</si>
  <si>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</si>
  <si>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</si>
  <si>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</si>
  <si>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</si>
  <si>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</si>
  <si>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</si>
  <si>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</si>
  <si>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</si>
  <si>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</si>
  <si>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</si>
  <si>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</si>
  <si>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</si>
  <si>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</si>
  <si>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</si>
  <si>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</si>
  <si>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</si>
  <si>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</si>
  <si>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</si>
  <si>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</si>
  <si>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</si>
  <si>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</si>
  <si>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</si>
  <si>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</si>
  <si>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</si>
  <si>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</si>
  <si>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</si>
  <si>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</si>
  <si>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</si>
  <si>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</si>
  <si>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</si>
  <si>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</si>
  <si>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</si>
  <si>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</si>
  <si>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</si>
  <si>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</si>
  <si>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</si>
  <si>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</si>
  <si>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</si>
  <si>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</si>
  <si>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</si>
  <si>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</si>
  <si>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</si>
  <si>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</si>
  <si>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</si>
  <si>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</si>
  <si>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</si>
  <si>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</si>
  <si>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</si>
  <si>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</si>
  <si>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</si>
  <si>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</si>
  <si>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</si>
  <si>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</si>
  <si>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</si>
  <si>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</si>
  <si>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</si>
  <si>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</si>
  <si>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</si>
  <si>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</si>
  <si>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</si>
  <si>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</si>
  <si>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</si>
  <si>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</si>
  <si>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</si>
  <si>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</si>
  <si>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</si>
  <si>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</si>
  <si>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</si>
  <si>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</si>
  <si>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</si>
  <si>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</si>
  <si>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</si>
  <si>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</si>
  <si>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</si>
  <si>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</si>
  <si>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</si>
  <si>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</si>
  <si>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</si>
  <si>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</si>
  <si>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</si>
  <si>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</si>
  <si>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</si>
  <si>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</si>
  <si>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</si>
  <si>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</si>
  <si>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</si>
  <si>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</si>
  <si>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</si>
  <si>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</si>
  <si>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</si>
  <si>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</si>
  <si>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</si>
  <si>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</si>
  <si>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</si>
  <si>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</si>
  <si>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</si>
  <si>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</si>
  <si>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</si>
  <si>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</si>
  <si>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</si>
  <si>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</si>
  <si>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</si>
  <si>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</si>
  <si>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</si>
  <si>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</si>
  <si>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</si>
  <si>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</si>
  <si>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</si>
  <si>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</si>
  <si>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</si>
  <si>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</si>
  <si>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</si>
  <si>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</si>
  <si>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</si>
  <si>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</si>
  <si>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</si>
  <si>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</si>
  <si>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</si>
  <si>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</si>
  <si>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</si>
  <si>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</si>
  <si>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</si>
  <si>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</si>
  <si>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</si>
  <si>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</si>
  <si>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</si>
  <si>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</si>
  <si>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</si>
  <si>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</si>
  <si>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</si>
  <si>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</si>
  <si>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</si>
  <si>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</si>
  <si>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</si>
  <si>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</si>
  <si>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</si>
  <si>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</si>
  <si>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</si>
  <si>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</si>
  <si>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</si>
  <si>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</si>
  <si>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</si>
  <si>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</si>
  <si>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</si>
  <si>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</si>
  <si>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</si>
  <si>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</si>
  <si>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</si>
  <si>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</si>
  <si>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</si>
  <si>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</si>
  <si>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</si>
  <si>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</si>
  <si>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</si>
  <si>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</si>
  <si>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</si>
  <si>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</si>
  <si>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</si>
  <si>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</si>
  <si>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</si>
  <si>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</si>
  <si>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</si>
  <si>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</si>
  <si>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</si>
  <si>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</si>
  <si>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</si>
  <si>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</si>
  <si>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</si>
  <si>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</si>
  <si>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</si>
  <si>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</si>
  <si>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</si>
  <si>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</si>
  <si>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</si>
  <si>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</si>
  <si>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</si>
  <si>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</si>
  <si>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</si>
  <si>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</si>
  <si>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</si>
  <si>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</si>
  <si>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</si>
  <si>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</si>
  <si>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</si>
  <si>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</si>
  <si>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</si>
  <si>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</si>
  <si>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</si>
  <si>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</si>
  <si>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</si>
  <si>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</si>
  <si>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</si>
  <si>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</si>
  <si>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</si>
  <si>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</si>
  <si>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</si>
  <si>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</si>
  <si>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</si>
  <si>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</si>
  <si>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</si>
  <si>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</si>
  <si>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</si>
  <si>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</si>
  <si>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</si>
  <si>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</si>
  <si>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</si>
  <si>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</si>
  <si>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</si>
  <si>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</si>
  <si>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</si>
  <si>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</si>
  <si>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</si>
  <si>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</si>
  <si>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</si>
  <si>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</si>
  <si>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</si>
  <si>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</si>
  <si>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</si>
  <si>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</si>
  <si>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</si>
  <si>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</si>
  <si>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</si>
  <si>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</si>
  <si>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</si>
  <si>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</si>
  <si>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</si>
  <si>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</si>
  <si>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</si>
  <si>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</si>
  <si>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</si>
  <si>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</si>
  <si>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</si>
  <si>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</si>
  <si>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</si>
  <si>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</si>
  <si>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</si>
  <si>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</si>
  <si>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</si>
  <si>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</si>
  <si>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</si>
  <si>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</si>
  <si>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</si>
  <si>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</si>
  <si>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</si>
  <si>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</si>
  <si>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</si>
  <si>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</si>
  <si>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</si>
  <si>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</si>
  <si>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</si>
  <si>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</si>
  <si>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</si>
  <si>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</si>
  <si>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</si>
  <si>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</si>
  <si>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</si>
  <si>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</si>
  <si>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</si>
  <si>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</si>
  <si>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</si>
  <si>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</si>
  <si>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</si>
  <si>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</si>
  <si>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</si>
  <si>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</si>
  <si>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</si>
  <si>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</si>
  <si>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</si>
  <si>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</si>
  <si>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</si>
  <si>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</si>
  <si>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</si>
  <si>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</si>
  <si>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</si>
  <si>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</si>
  <si>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</si>
  <si>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</si>
  <si>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</si>
  <si>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</si>
  <si>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</si>
  <si>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</si>
  <si>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</si>
  <si>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</si>
  <si>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</si>
  <si>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</si>
  <si>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</si>
  <si>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</si>
  <si>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</si>
  <si>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</si>
  <si>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</si>
  <si>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</si>
  <si>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</si>
  <si>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</si>
  <si>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</si>
  <si>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</si>
  <si>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</si>
  <si>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</si>
  <si>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</si>
  <si>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</si>
  <si>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</si>
  <si>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</si>
  <si>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</si>
  <si>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</si>
  <si>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</si>
  <si>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</si>
  <si>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</si>
  <si>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</si>
  <si>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</si>
  <si>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</si>
  <si>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</si>
  <si>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</si>
  <si>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</si>
  <si>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</si>
  <si>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</si>
  <si>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</si>
  <si>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</si>
  <si>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</si>
  <si>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</si>
  <si>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</si>
  <si>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</si>
  <si>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</si>
  <si>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</si>
  <si>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</si>
  <si>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</si>
  <si>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</si>
  <si>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</si>
  <si>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</si>
  <si>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</si>
  <si>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</si>
  <si>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</si>
  <si>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</si>
  <si>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</si>
  <si>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</si>
  <si>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</si>
  <si>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</si>
  <si>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</si>
  <si>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</si>
  <si>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</si>
  <si>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</si>
  <si>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</si>
  <si>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</si>
  <si>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</si>
  <si>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</si>
  <si>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</si>
  <si>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</si>
  <si>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</si>
  <si>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</si>
  <si>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</si>
  <si>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</si>
  <si>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</si>
  <si>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</si>
  <si>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</si>
  <si>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</si>
  <si>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</si>
  <si>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</si>
  <si>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</si>
  <si>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</si>
  <si>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</si>
  <si>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</si>
  <si>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</si>
  <si>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</si>
  <si>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</si>
  <si>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</si>
  <si>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</si>
  <si>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</si>
  <si>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</si>
  <si>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</si>
  <si>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</si>
  <si>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</si>
  <si>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</si>
  <si>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</si>
  <si>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</si>
  <si>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</si>
  <si>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</si>
  <si>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</si>
  <si>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</si>
  <si>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</si>
  <si>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</si>
  <si>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</si>
  <si>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</si>
  <si>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</si>
  <si>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</si>
  <si>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</si>
  <si>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</si>
  <si>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</si>
  <si>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</si>
  <si>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</si>
  <si>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</si>
  <si>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</si>
  <si>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</si>
  <si>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</si>
  <si>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</si>
  <si>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</si>
  <si>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</si>
  <si>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</si>
  <si>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</si>
  <si>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</si>
  <si>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</si>
  <si>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</si>
  <si>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</si>
  <si>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</si>
  <si>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</si>
  <si>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</si>
  <si>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</si>
  <si>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</si>
  <si>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</si>
  <si>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</si>
  <si>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</si>
  <si>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</si>
  <si>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</si>
  <si>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</si>
  <si>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</si>
  <si>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</si>
  <si>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</si>
  <si>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</si>
  <si>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</si>
  <si>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</si>
  <si>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</si>
  <si>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</si>
  <si>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</si>
  <si>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</si>
  <si>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</si>
  <si>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</si>
  <si>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</si>
  <si>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</si>
  <si>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</si>
  <si>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</si>
  <si>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</si>
  <si>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</si>
  <si>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</si>
  <si>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</si>
  <si>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</si>
  <si>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</si>
  <si>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</si>
  <si>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</si>
  <si>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</si>
  <si>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</si>
  <si>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</si>
  <si>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</si>
  <si>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</si>
  <si>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</si>
  <si>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</si>
  <si>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</si>
  <si>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</si>
  <si>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</si>
  <si>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</si>
  <si>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</si>
  <si>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</si>
  <si>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</si>
  <si>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</si>
  <si>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</si>
  <si>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</si>
  <si>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</si>
  <si>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</si>
  <si>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</si>
  <si>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</si>
  <si>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</si>
  <si>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</si>
  <si>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</si>
  <si>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</si>
  <si>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</si>
  <si>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</si>
  <si>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</si>
  <si>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</si>
  <si>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</si>
  <si>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</si>
  <si>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</si>
  <si>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</si>
  <si>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</si>
  <si>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</si>
  <si>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</si>
  <si>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</si>
  <si>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</si>
  <si>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</si>
  <si>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</si>
  <si>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</si>
  <si>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</si>
  <si>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</si>
  <si>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</si>
  <si>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</si>
  <si>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</si>
  <si>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</si>
  <si>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</si>
  <si>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</si>
  <si>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</si>
  <si>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</si>
  <si>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</si>
  <si>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</si>
  <si>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</si>
  <si>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</si>
  <si>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</si>
  <si>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</si>
  <si>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</si>
  <si>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</si>
  <si>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</si>
  <si>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</si>
  <si>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</si>
  <si>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</si>
  <si>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</si>
  <si>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</si>
  <si>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</si>
  <si>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</si>
  <si>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</si>
  <si>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</si>
  <si>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</si>
  <si>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</si>
  <si>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</si>
  <si>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</si>
  <si>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</si>
  <si>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</si>
  <si>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</si>
  <si>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</si>
  <si>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</si>
  <si>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</si>
  <si>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</si>
  <si>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</si>
  <si>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</si>
  <si>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</si>
  <si>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</si>
  <si>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</si>
  <si>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</si>
  <si>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</si>
  <si>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</si>
  <si>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</si>
  <si>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</si>
  <si>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</si>
  <si>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</si>
  <si>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</si>
  <si>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</si>
  <si>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</si>
  <si>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</si>
  <si>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</si>
  <si>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</si>
  <si>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</si>
  <si>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</si>
  <si>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</si>
  <si>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</si>
  <si>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</si>
  <si>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</si>
  <si>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</si>
  <si>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</si>
  <si>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</si>
  <si>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</si>
  <si>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</si>
  <si>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</si>
  <si>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</si>
  <si>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</si>
  <si>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</si>
  <si>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</si>
  <si>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</si>
  <si>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</si>
  <si>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</si>
  <si>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</si>
  <si>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</si>
  <si>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</si>
  <si>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</si>
  <si>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</si>
  <si>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</si>
  <si>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</si>
  <si>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</si>
  <si>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</si>
  <si>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</si>
  <si>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</si>
  <si>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</si>
  <si>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</si>
  <si>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</si>
  <si>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</si>
  <si>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</si>
  <si>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</si>
  <si>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</si>
  <si>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</si>
  <si>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</si>
  <si>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</si>
  <si>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</si>
  <si>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</si>
  <si>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</si>
  <si>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</si>
  <si>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</si>
  <si>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</si>
  <si>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</si>
  <si>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</si>
  <si>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</si>
  <si>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</si>
  <si>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</si>
  <si>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</si>
  <si>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</si>
  <si>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</si>
  <si>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</si>
  <si>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</si>
  <si>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</si>
  <si>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</si>
  <si>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</si>
  <si>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</si>
  <si>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</si>
  <si>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</si>
  <si>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</si>
  <si>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</si>
  <si>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</si>
  <si>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</si>
  <si>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</si>
  <si>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</si>
  <si>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</si>
  <si>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</si>
  <si>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</si>
  <si>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</si>
  <si>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</si>
  <si>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</si>
  <si>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</si>
  <si>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</si>
  <si>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</si>
  <si>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</si>
  <si>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</si>
  <si>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</si>
  <si>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</si>
  <si>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</si>
  <si>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</si>
  <si>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</si>
  <si>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</si>
  <si>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</si>
  <si>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</si>
  <si>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</si>
  <si>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</si>
  <si>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</si>
  <si>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</si>
  <si>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</si>
  <si>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</si>
  <si>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</si>
  <si>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</si>
  <si>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</si>
  <si>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</si>
  <si>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</si>
  <si>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</si>
  <si>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</si>
  <si>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</si>
  <si>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</si>
  <si>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</si>
  <si>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</si>
  <si>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</si>
  <si>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</si>
  <si>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</si>
  <si>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</si>
  <si>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</si>
  <si>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</si>
  <si>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</si>
  <si>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</si>
  <si>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</si>
  <si>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</si>
  <si>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</si>
  <si>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</si>
  <si>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</si>
  <si>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</si>
  <si>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</si>
  <si>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</si>
  <si>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</si>
  <si>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</si>
  <si>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</si>
  <si>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</si>
  <si>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</si>
  <si>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</si>
  <si>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</si>
  <si>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</si>
  <si>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</si>
  <si>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</si>
  <si>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</si>
  <si>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</si>
  <si>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</si>
  <si>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</si>
  <si>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</si>
  <si>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</si>
  <si>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</si>
  <si>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</si>
  <si>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</si>
  <si>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</si>
  <si>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</si>
  <si>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</si>
  <si>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</si>
  <si>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</si>
  <si>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</si>
  <si>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</si>
  <si>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</si>
  <si>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</si>
  <si>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</si>
  <si>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</si>
  <si>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</si>
  <si>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</si>
  <si>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</si>
  <si>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</si>
  <si>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</si>
  <si>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</si>
  <si>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</si>
  <si>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</si>
  <si>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</si>
  <si>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</si>
  <si>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</si>
  <si>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</si>
  <si>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</si>
  <si>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</si>
  <si>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</si>
  <si>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</si>
  <si>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</si>
  <si>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</si>
  <si>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</si>
  <si>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</si>
  <si>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</si>
  <si>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</si>
  <si>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</si>
  <si>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</si>
  <si>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</si>
  <si>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</si>
  <si>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</si>
  <si>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</si>
  <si>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</si>
  <si>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</si>
  <si>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</si>
  <si>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</si>
  <si>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</si>
  <si>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</si>
  <si>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</si>
  <si>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</si>
  <si>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</si>
  <si>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</si>
  <si>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</si>
  <si>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</si>
  <si>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</si>
  <si>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</si>
  <si>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</si>
  <si>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</si>
  <si>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</si>
  <si>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</si>
  <si>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</si>
  <si>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</si>
  <si>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</si>
  <si>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</si>
  <si>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</si>
  <si>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</si>
  <si>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</si>
  <si>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</si>
  <si>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</si>
  <si>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</si>
  <si>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</si>
  <si>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</si>
  <si>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</si>
  <si>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</si>
  <si>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</si>
  <si>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</si>
  <si>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</si>
  <si>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</si>
  <si>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</si>
  <si>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</si>
  <si>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</si>
  <si>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</si>
  <si>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</si>
  <si>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</si>
  <si>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</si>
  <si>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</si>
  <si>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</si>
  <si>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</si>
  <si>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</si>
  <si>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</si>
  <si>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</si>
  <si>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</si>
  <si>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</si>
  <si>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</si>
  <si>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</si>
  <si>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</si>
  <si>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</si>
  <si>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</si>
  <si>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</si>
  <si>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</si>
  <si>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</si>
  <si>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</si>
  <si>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</si>
  <si>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</si>
  <si>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</si>
  <si>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</si>
  <si>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</si>
  <si>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</si>
  <si>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</si>
  <si>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</si>
  <si>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</si>
  <si>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</si>
  <si>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</si>
  <si>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</si>
  <si>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</si>
  <si>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</si>
  <si>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</si>
  <si>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</si>
  <si>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</si>
  <si>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</si>
  <si>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</si>
  <si>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</si>
  <si>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</si>
  <si>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</si>
  <si>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</si>
  <si>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</si>
  <si>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</si>
  <si>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</si>
  <si>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</si>
  <si>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</si>
  <si>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</si>
  <si>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</si>
  <si>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</si>
  <si>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</si>
  <si>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</si>
  <si>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</si>
  <si>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</si>
  <si>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</si>
  <si>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</si>
  <si>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</si>
  <si>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</si>
  <si>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</si>
  <si>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</si>
  <si>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</si>
  <si>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</si>
  <si>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</si>
  <si>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</si>
  <si>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</si>
  <si>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</si>
  <si>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</si>
  <si>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</si>
  <si>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</si>
  <si>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</si>
  <si>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</si>
  <si>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</si>
  <si>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</si>
  <si>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</si>
  <si>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</si>
  <si>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</si>
  <si>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</si>
  <si>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</si>
  <si>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</si>
  <si>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</si>
  <si>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</si>
  <si>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</si>
  <si>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</si>
  <si>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</si>
  <si>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</si>
  <si>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</si>
  <si>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</si>
  <si>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</si>
  <si>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</si>
  <si>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</si>
  <si>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</si>
  <si>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</si>
  <si>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</si>
  <si>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</si>
  <si>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</si>
  <si>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</si>
  <si>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</si>
  <si>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</si>
  <si>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</si>
  <si>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</si>
  <si>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</si>
  <si>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</si>
  <si>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</si>
  <si>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</si>
  <si>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</si>
  <si>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</si>
  <si>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</si>
  <si>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</si>
  <si>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</si>
  <si>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</si>
  <si>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</si>
  <si>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</si>
  <si>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</si>
  <si>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</si>
  <si>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</si>
  <si>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</si>
  <si>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</si>
  <si>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</si>
  <si>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</si>
  <si>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</si>
  <si>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</si>
  <si>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</si>
  <si>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</si>
  <si>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</si>
  <si>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</si>
  <si>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</si>
  <si>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</si>
  <si>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</si>
  <si>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</si>
  <si>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</si>
  <si>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</si>
  <si>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</si>
  <si>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</si>
  <si>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</si>
  <si>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</si>
  <si>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</si>
  <si>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</si>
  <si>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</si>
  <si>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</si>
  <si>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</si>
  <si>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</si>
  <si>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</si>
  <si>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</si>
  <si>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</si>
  <si>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</si>
  <si>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</si>
  <si>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</si>
  <si>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</si>
  <si>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</si>
  <si>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</si>
  <si>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</si>
  <si>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</si>
  <si>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</si>
  <si>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</si>
  <si>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</si>
  <si>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</si>
  <si>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</si>
  <si>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</si>
  <si>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</si>
  <si>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</si>
  <si>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</si>
  <si>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</si>
  <si>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</si>
  <si>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</si>
  <si>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</si>
  <si>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</si>
  <si>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</si>
  <si>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</si>
  <si>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</si>
  <si>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</si>
  <si>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</si>
  <si>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</si>
  <si>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</si>
  <si>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</si>
  <si>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</si>
  <si>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</si>
  <si>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</si>
  <si>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</si>
  <si>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</si>
  <si>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</si>
  <si>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</si>
  <si>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</si>
  <si>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</si>
  <si>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</si>
  <si>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</si>
  <si>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</si>
  <si>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</si>
  <si>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</si>
  <si>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</si>
  <si>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</si>
  <si>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</si>
  <si>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</si>
  <si>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</si>
  <si>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</si>
  <si>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</si>
  <si>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</si>
  <si>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</si>
  <si>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</si>
  <si>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</si>
  <si>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</si>
  <si>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</si>
  <si>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</si>
  <si>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</si>
  <si>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</si>
  <si>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</si>
  <si>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</si>
  <si>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</si>
  <si>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</si>
  <si>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</si>
  <si>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</si>
  <si>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</si>
  <si>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</si>
  <si>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</si>
  <si>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</si>
  <si>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</si>
  <si>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</si>
  <si>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</si>
  <si>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</si>
  <si>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</si>
  <si>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</si>
  <si>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</si>
  <si>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</si>
  <si>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</si>
  <si>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</si>
  <si>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</si>
  <si>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</si>
  <si>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</si>
  <si>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</si>
  <si>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</si>
  <si>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</si>
  <si>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</si>
  <si>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</si>
  <si>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</si>
  <si>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</si>
  <si>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</si>
  <si>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</si>
  <si>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</si>
  <si>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</si>
  <si>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</si>
  <si>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</si>
  <si>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</si>
  <si>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</si>
  <si>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</si>
  <si>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</si>
  <si>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</si>
  <si>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</si>
  <si>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</si>
  <si>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</si>
  <si>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</si>
  <si>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</si>
  <si>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</si>
  <si>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</si>
  <si>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</si>
  <si>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</si>
  <si>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</si>
  <si>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</si>
  <si>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</si>
  <si>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</si>
  <si>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</si>
  <si>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</si>
  <si>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</si>
  <si>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</si>
  <si>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</si>
  <si>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</si>
  <si>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</si>
  <si>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</si>
  <si>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</si>
  <si>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</si>
  <si>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</si>
  <si>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</si>
  <si>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</si>
  <si>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</si>
  <si>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</si>
  <si>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</si>
  <si>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</si>
  <si>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</si>
  <si>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</si>
  <si>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</si>
  <si>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</si>
  <si>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</si>
  <si>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</si>
  <si>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</si>
  <si>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</si>
  <si>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</si>
  <si>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</si>
  <si>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</si>
  <si>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</si>
  <si>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</si>
  <si>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</si>
  <si>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</si>
  <si>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</si>
  <si>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</si>
  <si>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</si>
  <si>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</si>
  <si>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</si>
  <si>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</si>
  <si>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</si>
  <si>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</si>
  <si>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</si>
  <si>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</si>
  <si>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</si>
  <si>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</si>
  <si>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</si>
  <si>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</si>
  <si>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</si>
  <si>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</si>
  <si>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</si>
  <si>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</si>
  <si>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</si>
  <si>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</si>
  <si>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</si>
  <si>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</si>
  <si>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</si>
  <si>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</si>
  <si>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</si>
  <si>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</si>
  <si>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</si>
  <si>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</si>
  <si>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</si>
  <si>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</si>
  <si>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</si>
  <si>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</si>
  <si>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</si>
  <si>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</si>
  <si>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</si>
  <si>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</si>
  <si>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</si>
  <si>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</si>
  <si>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</si>
  <si>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</si>
  <si>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</si>
  <si>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</si>
  <si>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</si>
  <si>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</si>
  <si>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</si>
  <si>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</si>
  <si>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</si>
  <si>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</si>
  <si>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</si>
  <si>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</si>
  <si>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</si>
  <si>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</si>
  <si>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</si>
  <si>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</si>
  <si>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</si>
  <si>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</si>
  <si>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</si>
  <si>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</si>
  <si>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</si>
  <si>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</si>
  <si>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</si>
  <si>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</si>
  <si>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</si>
  <si>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</si>
  <si>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</si>
  <si>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</si>
  <si>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</si>
  <si>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</si>
  <si>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</si>
  <si>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</si>
  <si>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</si>
  <si>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</si>
  <si>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</si>
  <si>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</si>
  <si>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</si>
  <si>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</si>
  <si>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</si>
  <si>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</si>
  <si>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</si>
  <si>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</si>
  <si>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</si>
  <si>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</si>
  <si>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</si>
  <si>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</si>
  <si>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</si>
  <si>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</si>
  <si>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</si>
  <si>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</si>
  <si>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</si>
  <si>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</si>
  <si>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</si>
  <si>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</si>
  <si>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</si>
  <si>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</si>
  <si>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</si>
  <si>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</si>
  <si>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</si>
  <si>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</si>
  <si>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</si>
  <si>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</si>
  <si>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</si>
  <si>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</si>
  <si>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</si>
  <si>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</si>
  <si>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</si>
  <si>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</si>
  <si>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</si>
  <si>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</si>
  <si>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</si>
  <si>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</si>
  <si>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</si>
  <si>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</si>
  <si>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</si>
  <si>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</si>
  <si>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</si>
  <si>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</si>
  <si>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</si>
  <si>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</si>
  <si>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</si>
  <si>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</si>
  <si>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</si>
  <si>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</si>
  <si>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</si>
  <si>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</si>
  <si>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</si>
  <si>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</si>
  <si>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</si>
  <si>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</si>
  <si>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</si>
  <si>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</si>
  <si>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</si>
  <si>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</si>
  <si>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</si>
  <si>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</si>
  <si>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</si>
  <si>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</si>
  <si>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</si>
  <si>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</si>
  <si>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</si>
  <si>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</si>
  <si>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</si>
  <si>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</si>
  <si>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</si>
  <si>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</si>
  <si>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</si>
  <si>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</si>
  <si>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</si>
  <si>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</si>
  <si>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</si>
  <si>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</si>
  <si>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</si>
  <si>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</si>
  <si>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</si>
  <si>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</si>
  <si>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</si>
  <si>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</si>
  <si>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</si>
  <si>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</si>
  <si>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</si>
  <si>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</si>
  <si>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</si>
  <si>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</si>
  <si>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</si>
  <si>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</si>
  <si>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</si>
  <si>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</si>
  <si>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</si>
  <si>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</si>
  <si>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</si>
  <si>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</si>
  <si>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</si>
  <si>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</si>
  <si>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</si>
  <si>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</si>
  <si>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</si>
  <si>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</si>
  <si>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</si>
  <si>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</si>
  <si>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</si>
  <si>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</si>
  <si>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</si>
  <si>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</si>
  <si>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</si>
  <si>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</si>
  <si>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</si>
  <si>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</si>
  <si>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</si>
  <si>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</si>
  <si>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</si>
  <si>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</si>
  <si>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</si>
  <si>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</si>
  <si>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</si>
  <si>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</si>
  <si>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</si>
  <si>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</si>
  <si>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</si>
  <si>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</si>
  <si>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</si>
  <si>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</si>
  <si>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</si>
  <si>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</si>
  <si>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</si>
  <si>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</si>
  <si>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</si>
  <si>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</si>
  <si>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</si>
  <si>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</si>
  <si>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</si>
  <si>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</si>
  <si>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</si>
  <si>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</si>
  <si>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</si>
  <si>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</si>
  <si>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</si>
  <si>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</si>
  <si>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</si>
  <si>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</si>
  <si>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</si>
  <si>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</si>
  <si>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</si>
  <si>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</si>
  <si>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</si>
  <si>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</si>
  <si>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</si>
  <si>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</si>
  <si>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</si>
  <si>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</si>
  <si>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</si>
  <si>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</si>
  <si>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</si>
  <si>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</si>
  <si>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</si>
  <si>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</si>
  <si>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</si>
  <si>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</si>
  <si>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</si>
  <si>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</si>
  <si>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</si>
  <si>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</si>
  <si>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</si>
  <si>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</si>
  <si>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</si>
  <si>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</si>
  <si>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</si>
  <si>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</si>
  <si>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</si>
  <si>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</si>
  <si>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</si>
  <si>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</si>
  <si>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</si>
  <si>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</si>
  <si>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</si>
  <si>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</si>
  <si>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</si>
  <si>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</si>
  <si>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</si>
  <si>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</si>
  <si>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</si>
  <si>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</si>
  <si>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</si>
  <si>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</si>
  <si>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</si>
  <si>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</si>
  <si>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</si>
  <si>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</si>
  <si>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</si>
  <si>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</si>
  <si>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</si>
  <si>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</si>
  <si>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</si>
  <si>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</si>
  <si>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</si>
  <si>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</si>
  <si>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</si>
  <si>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</si>
  <si>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</si>
  <si>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</si>
  <si>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</si>
  <si>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</si>
  <si>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</si>
  <si>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</si>
  <si>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</si>
  <si>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</si>
  <si>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</si>
  <si>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</si>
  <si>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</si>
  <si>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</si>
  <si>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</si>
  <si>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</si>
  <si>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</si>
  <si>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</si>
  <si>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</si>
  <si>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</si>
  <si>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</si>
  <si>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</si>
  <si>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</si>
  <si>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</si>
  <si>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</si>
  <si>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</si>
  <si>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</si>
  <si>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</si>
  <si>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</si>
  <si>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</si>
  <si>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</si>
  <si>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</si>
  <si>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</si>
  <si>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</si>
  <si>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</si>
  <si>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</si>
  <si>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</si>
  <si>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</si>
  <si>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</si>
  <si>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</si>
  <si>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</si>
  <si>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</si>
  <si>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</si>
  <si>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</si>
  <si>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</si>
  <si>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</si>
  <si>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</si>
  <si>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</si>
  <si>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</si>
  <si>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</si>
  <si>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</si>
  <si>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</si>
  <si>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</si>
  <si>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</si>
  <si>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</si>
  <si>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</si>
  <si>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</si>
  <si>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</si>
  <si>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</si>
  <si>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</si>
  <si>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</si>
  <si>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</si>
  <si>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</si>
  <si>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</si>
  <si>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</si>
  <si>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</si>
  <si>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</si>
  <si>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</si>
  <si>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</si>
  <si>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</si>
  <si>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</si>
  <si>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</si>
  <si>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</si>
  <si>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</si>
  <si>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</si>
  <si>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</si>
  <si>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</si>
  <si>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</si>
  <si>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</si>
  <si>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</si>
  <si>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</si>
  <si>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</si>
  <si>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</si>
  <si>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</si>
  <si>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</si>
  <si>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</si>
  <si>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</si>
  <si>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</si>
  <si>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</si>
  <si>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</si>
  <si>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</si>
  <si>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</si>
  <si>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</si>
  <si>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</si>
  <si>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</si>
  <si>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</si>
  <si>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</si>
  <si>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</si>
  <si>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</si>
  <si>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</si>
  <si>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</si>
  <si>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</si>
  <si>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</si>
  <si>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</si>
  <si>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</si>
  <si>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</si>
  <si>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</si>
  <si>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</si>
  <si>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</si>
  <si>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</si>
  <si>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</si>
  <si>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</si>
  <si>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</si>
  <si>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</si>
  <si>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</si>
  <si>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</si>
  <si>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</si>
  <si>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</si>
  <si>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</si>
  <si>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</si>
  <si>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</si>
  <si>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</si>
  <si>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</si>
  <si>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</si>
  <si>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</si>
  <si>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</si>
  <si>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</si>
  <si>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</si>
  <si>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</si>
  <si>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</si>
  <si>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</si>
  <si>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</si>
  <si>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</si>
  <si>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</si>
  <si>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</si>
  <si>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</si>
  <si>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</si>
  <si>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</si>
  <si>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</si>
  <si>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</si>
  <si>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</si>
  <si>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</si>
  <si>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</si>
  <si>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</si>
  <si>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</si>
  <si>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</si>
  <si>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</si>
  <si>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</si>
  <si>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</si>
  <si>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</si>
  <si>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</si>
  <si>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</si>
  <si>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</si>
  <si>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</si>
  <si>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</si>
  <si>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</si>
  <si>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</si>
  <si>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</si>
  <si>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</si>
  <si>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</si>
  <si>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</si>
  <si>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</si>
  <si>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</si>
  <si>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</si>
  <si>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</si>
  <si>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</si>
  <si>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</si>
  <si>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</si>
  <si>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</si>
  <si>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</si>
  <si>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</si>
  <si>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</si>
  <si>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</si>
  <si>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</si>
  <si>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</si>
  <si>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</si>
  <si>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</si>
  <si>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</si>
  <si>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</si>
  <si>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</si>
  <si>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</si>
  <si>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</si>
  <si>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</si>
  <si>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</si>
  <si>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</si>
  <si>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</si>
  <si>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</si>
  <si>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</si>
  <si>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</si>
  <si>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</si>
  <si>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</si>
  <si>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</si>
  <si>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</si>
  <si>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</si>
  <si>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</si>
  <si>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</si>
  <si>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</si>
  <si>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</si>
  <si>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</si>
  <si>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</si>
  <si>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</si>
  <si>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</si>
  <si>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</si>
  <si>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</si>
  <si>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</si>
  <si>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</si>
  <si>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</si>
  <si>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</si>
  <si>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</si>
  <si>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</si>
  <si>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</si>
  <si>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</si>
  <si>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</si>
  <si>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</si>
  <si>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</si>
  <si>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</si>
  <si>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</si>
  <si>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</si>
  <si>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</si>
  <si>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</si>
  <si>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</si>
  <si>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</si>
  <si>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</si>
  <si>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</si>
  <si>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</si>
  <si>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</si>
  <si>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</si>
  <si>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</si>
  <si>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</si>
  <si>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</si>
  <si>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</si>
  <si>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</si>
  <si>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</si>
  <si>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</si>
  <si>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</si>
  <si>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</si>
  <si>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</si>
  <si>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</si>
  <si>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</si>
  <si>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</si>
  <si>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</si>
  <si>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</si>
  <si>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</si>
  <si>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</si>
  <si>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</si>
  <si>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</si>
  <si>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</si>
  <si>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</si>
  <si>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</si>
  <si>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</si>
  <si>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</si>
  <si>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</si>
  <si>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</si>
  <si>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</si>
  <si>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</si>
  <si>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</si>
  <si>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</si>
  <si>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</si>
  <si>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</si>
  <si>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</si>
  <si>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</si>
  <si>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</si>
  <si>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</si>
  <si>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</si>
  <si>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</si>
  <si>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</si>
  <si>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</si>
  <si>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</si>
  <si>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</si>
  <si>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</si>
  <si>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</si>
  <si>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</si>
  <si>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</si>
  <si>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</si>
  <si>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</si>
  <si>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</si>
  <si>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</si>
  <si>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</si>
  <si>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</si>
  <si>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</si>
  <si>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</si>
  <si>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</si>
  <si>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</si>
  <si>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</si>
  <si>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</si>
  <si>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</si>
  <si>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</si>
  <si>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</si>
  <si>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</si>
  <si>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</si>
  <si>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</si>
  <si>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</si>
  <si>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</si>
  <si>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</si>
  <si>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</si>
  <si>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</si>
  <si>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</si>
  <si>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</si>
  <si>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</si>
  <si>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</si>
  <si>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</si>
  <si>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</si>
  <si>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</si>
  <si>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</si>
  <si>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</si>
  <si>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</si>
  <si>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</si>
  <si>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</si>
  <si>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</si>
  <si>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</si>
  <si>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</si>
  <si>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</si>
  <si>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</si>
  <si>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</si>
  <si>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</si>
  <si>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</si>
  <si>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</si>
  <si>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</si>
  <si>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</si>
  <si>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</si>
  <si>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</si>
  <si>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</si>
  <si>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</si>
  <si>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</si>
  <si>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</si>
  <si>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</si>
  <si>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</si>
  <si>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</si>
  <si>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</si>
  <si>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</si>
  <si>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</si>
  <si>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</si>
  <si>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</si>
  <si>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</si>
  <si>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</si>
  <si>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</si>
  <si>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</si>
  <si>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</si>
  <si>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</si>
  <si>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</si>
  <si>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</si>
  <si>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</si>
  <si>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</si>
  <si>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</si>
  <si>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</si>
  <si>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</si>
  <si>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</si>
  <si>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</si>
  <si>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</si>
  <si>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</si>
  <si>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</si>
  <si>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</si>
  <si>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</si>
  <si>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</si>
  <si>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</si>
  <si>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</si>
  <si>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</si>
  <si>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</si>
  <si>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</si>
  <si>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</si>
  <si>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</si>
  <si>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</si>
  <si>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</si>
  <si>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</si>
  <si>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</si>
  <si>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</si>
  <si>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</si>
  <si>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</si>
  <si>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</si>
  <si>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</si>
  <si>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</si>
  <si>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</si>
  <si>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</si>
  <si>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</si>
  <si>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</si>
  <si>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</si>
  <si>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</si>
  <si>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</si>
  <si>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</si>
  <si>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</si>
  <si>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</si>
  <si>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</si>
  <si>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</si>
  <si>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</si>
  <si>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</si>
  <si>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</si>
  <si>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</si>
  <si>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</si>
  <si>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</si>
  <si>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</si>
  <si>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</si>
  <si>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</si>
  <si>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</si>
  <si>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</si>
  <si>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</si>
  <si>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</si>
  <si>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</si>
  <si>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</si>
  <si>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</si>
  <si>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</si>
  <si>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</si>
  <si>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</si>
  <si>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</si>
  <si>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</si>
  <si>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</si>
  <si>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</si>
  <si>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</si>
  <si>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</si>
  <si>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</si>
  <si>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</si>
  <si>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</si>
  <si>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</si>
  <si>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</si>
  <si>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</si>
  <si>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</si>
  <si>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</si>
  <si>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</si>
  <si>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</si>
  <si>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</si>
  <si>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</si>
  <si>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</si>
  <si>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</si>
  <si>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</si>
  <si>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</si>
  <si>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</si>
  <si>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</si>
  <si>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</si>
  <si>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</si>
  <si>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</si>
  <si>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</si>
  <si>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</si>
  <si>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</si>
  <si>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</si>
  <si>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</si>
  <si>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</si>
  <si>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</si>
  <si>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</si>
  <si>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</si>
  <si>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</si>
  <si>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</si>
  <si>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</si>
  <si>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</si>
  <si>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</si>
  <si>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</si>
  <si>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</si>
  <si>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</si>
  <si>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</si>
  <si>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</si>
  <si>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</si>
  <si>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</si>
  <si>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</si>
  <si>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</si>
  <si>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</si>
  <si>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</si>
  <si>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</si>
  <si>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</si>
  <si>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</si>
  <si>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</si>
  <si>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</si>
  <si>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</si>
  <si>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</si>
  <si>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</si>
  <si>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</si>
  <si>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</si>
  <si>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</si>
  <si>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</si>
  <si>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</si>
  <si>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</si>
  <si>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</si>
  <si>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</si>
  <si>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</si>
  <si>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</si>
  <si>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</si>
  <si>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</si>
  <si>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</si>
  <si>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</si>
  <si>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</si>
  <si>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</si>
  <si>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</si>
  <si>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</si>
  <si>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</si>
  <si>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</si>
  <si>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</si>
  <si>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</si>
  <si>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</si>
  <si>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</si>
  <si>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</si>
  <si>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</si>
  <si>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</si>
  <si>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</si>
  <si>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</si>
  <si>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</si>
  <si>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</si>
  <si>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</si>
  <si>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</si>
  <si>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</si>
  <si>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</si>
  <si>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</si>
  <si>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</si>
  <si>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</si>
  <si>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</si>
  <si>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</si>
  <si>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</si>
  <si>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</si>
  <si>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</si>
  <si>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</si>
  <si>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</si>
  <si>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</si>
  <si>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</si>
  <si>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</si>
  <si>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</si>
  <si>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</si>
  <si>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</si>
  <si>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</si>
  <si>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</si>
  <si>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</si>
  <si>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</si>
  <si>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</si>
  <si>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</si>
  <si>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</si>
  <si>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</si>
  <si>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</si>
  <si>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</si>
  <si>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</si>
  <si>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</si>
  <si>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</si>
  <si>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</si>
  <si>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</si>
  <si>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</si>
  <si>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</si>
  <si>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</si>
  <si>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</si>
  <si>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</si>
  <si>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</si>
  <si>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</si>
  <si>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</si>
  <si>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</si>
  <si>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</si>
  <si>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</si>
  <si>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</si>
  <si>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</si>
  <si>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</si>
  <si>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</si>
  <si>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</si>
  <si>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</si>
  <si>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</si>
  <si>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</si>
  <si>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</si>
  <si>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</si>
  <si>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</si>
  <si>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</si>
  <si>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</si>
  <si>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</si>
  <si>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</si>
  <si>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</si>
  <si>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</si>
  <si>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</si>
  <si>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</si>
  <si>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</si>
  <si>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</si>
  <si>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</si>
  <si>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</si>
  <si>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</si>
  <si>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</si>
  <si>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</si>
  <si>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</si>
  <si>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</si>
  <si>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</si>
  <si>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</si>
  <si>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</si>
  <si>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</si>
  <si>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</si>
  <si>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</si>
  <si>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</si>
  <si>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</si>
  <si>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</si>
  <si>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</si>
  <si>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</si>
  <si>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</si>
  <si>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</si>
  <si>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</si>
  <si>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</si>
  <si>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</si>
  <si>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</si>
  <si>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</si>
  <si>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</si>
  <si>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</si>
  <si>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</si>
  <si>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</si>
  <si>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</si>
  <si>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</si>
  <si>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</si>
  <si>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</si>
  <si>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</si>
  <si>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</si>
  <si>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</si>
  <si>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</si>
  <si>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</si>
  <si>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</si>
  <si>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</si>
  <si>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</si>
  <si>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</si>
  <si>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</si>
  <si>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</si>
  <si>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</si>
  <si>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</si>
  <si>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</si>
  <si>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</si>
  <si>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</si>
  <si>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</si>
  <si>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</si>
  <si>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</si>
  <si>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</si>
  <si>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</si>
  <si>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</si>
  <si>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</si>
  <si>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</si>
  <si>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</si>
  <si>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</si>
  <si>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</si>
  <si>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</si>
  <si>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</si>
  <si>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</si>
  <si>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</si>
  <si>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</si>
  <si>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</si>
  <si>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</si>
  <si>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</si>
  <si>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</si>
  <si>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</si>
  <si>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</si>
  <si>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</si>
  <si>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</si>
  <si>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</si>
  <si>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</si>
  <si>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</si>
  <si>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</si>
  <si>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</si>
  <si>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</si>
  <si>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</si>
  <si>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</si>
  <si>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</si>
  <si>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</si>
  <si>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</si>
  <si>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</si>
  <si>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</si>
  <si>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</si>
  <si>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</si>
  <si>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</si>
  <si>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</si>
  <si>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</si>
  <si>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</si>
  <si>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</si>
  <si>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</si>
  <si>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</si>
  <si>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</si>
  <si>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</si>
  <si>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</si>
  <si>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</si>
  <si>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</si>
  <si>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</si>
  <si>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</si>
  <si>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</si>
  <si>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</si>
  <si>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</si>
  <si>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</si>
  <si>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</si>
  <si>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</si>
  <si>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</si>
  <si>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</si>
  <si>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</si>
  <si>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</si>
  <si>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</si>
  <si>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</si>
  <si>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</si>
  <si>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</si>
  <si>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</si>
  <si>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</si>
  <si>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</si>
  <si>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</si>
  <si>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</si>
  <si>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</si>
  <si>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</si>
  <si>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</si>
  <si>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</si>
  <si>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</si>
  <si>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</si>
  <si>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</si>
  <si>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</si>
  <si>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</si>
  <si>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</si>
  <si>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</si>
  <si>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</si>
  <si>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</si>
  <si>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</si>
  <si>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</si>
  <si>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</si>
  <si>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</si>
  <si>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</si>
  <si>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</si>
  <si>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</si>
  <si>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</si>
  <si>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</si>
  <si>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</si>
  <si>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</si>
  <si>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</si>
  <si>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</si>
  <si>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</si>
  <si>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</si>
  <si>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</si>
  <si>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</si>
  <si>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</si>
  <si>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</si>
  <si>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</si>
  <si>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</si>
  <si>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</si>
  <si>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</si>
  <si>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</si>
  <si>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</si>
  <si>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</si>
  <si>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</si>
  <si>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</si>
  <si>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</si>
  <si>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</si>
  <si>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</si>
  <si>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</si>
  <si>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</si>
  <si>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</si>
  <si>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</si>
  <si>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</si>
  <si>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</si>
  <si>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</si>
  <si>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</si>
  <si>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</si>
  <si>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</si>
  <si>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</si>
  <si>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</si>
  <si>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</si>
  <si>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</si>
  <si>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</si>
  <si>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</si>
  <si>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</si>
  <si>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</si>
  <si>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</si>
  <si>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</si>
  <si>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</si>
  <si>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</si>
  <si>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</si>
  <si>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</si>
  <si>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</si>
  <si>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</si>
  <si>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</si>
  <si>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</si>
  <si>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</si>
  <si>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</si>
  <si>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</si>
  <si>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</si>
  <si>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</si>
  <si>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</si>
  <si>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</si>
  <si>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</si>
  <si>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</si>
  <si>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</si>
  <si>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</si>
  <si>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</si>
  <si>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</si>
  <si>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</si>
  <si>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</si>
  <si>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</si>
  <si>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</si>
  <si>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</si>
  <si>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</si>
  <si>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</si>
  <si>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</si>
  <si>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</si>
  <si>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</si>
  <si>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</si>
  <si>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</si>
  <si>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</si>
  <si>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</si>
  <si>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</si>
  <si>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</si>
  <si>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</si>
  <si>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</si>
  <si>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</si>
  <si>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</si>
  <si>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</si>
  <si>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</si>
  <si>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</si>
  <si>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</si>
  <si>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</si>
  <si>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</si>
  <si>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</si>
  <si>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</si>
  <si>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</si>
  <si>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</si>
  <si>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</si>
  <si>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</si>
  <si>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</si>
  <si>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</si>
  <si>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</si>
  <si>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</si>
  <si>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</si>
  <si>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</si>
  <si>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</si>
  <si>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</si>
  <si>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</si>
  <si>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</si>
  <si>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</si>
  <si>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</si>
  <si>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</si>
  <si>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</si>
  <si>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</si>
  <si>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</si>
  <si>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</si>
  <si>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</si>
  <si>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</si>
  <si>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</si>
  <si>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</si>
  <si>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</si>
  <si>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</si>
  <si>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</si>
  <si>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</si>
  <si>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</si>
  <si>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</si>
  <si>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</si>
  <si>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</si>
  <si>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</si>
  <si>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</si>
  <si>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</si>
  <si>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</si>
  <si>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</si>
  <si>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</si>
  <si>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</si>
  <si>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</si>
  <si>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</si>
  <si>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</si>
  <si>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</si>
  <si>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</si>
  <si>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</si>
  <si>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</si>
  <si>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</si>
  <si>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</si>
  <si>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</si>
  <si>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</si>
  <si>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</si>
  <si>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</si>
  <si>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</si>
  <si>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</si>
  <si>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</si>
  <si>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</si>
  <si>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</si>
  <si>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</si>
  <si>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</si>
  <si>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</si>
  <si>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</si>
  <si>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</si>
  <si>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</si>
  <si>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</si>
  <si>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</si>
  <si>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</si>
  <si>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</si>
  <si>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</si>
  <si>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</si>
  <si>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</si>
  <si>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</si>
  <si>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</si>
  <si>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</si>
  <si>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</si>
  <si>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</si>
  <si>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</si>
  <si>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</si>
  <si>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</si>
  <si>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</si>
  <si>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</si>
  <si>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</si>
  <si>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</si>
  <si>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</si>
  <si>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</si>
  <si>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</si>
  <si>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</si>
  <si>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</si>
  <si>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</si>
  <si>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</si>
  <si>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</si>
  <si>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</si>
  <si>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</si>
  <si>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</si>
  <si>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</si>
  <si>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</si>
  <si>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</si>
  <si>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</si>
  <si>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</si>
  <si>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</si>
  <si>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</si>
  <si>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</si>
  <si>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</si>
  <si>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</si>
  <si>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</si>
  <si>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</si>
  <si>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</si>
  <si>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</si>
  <si>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</si>
  <si>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</si>
  <si>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</si>
  <si>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</si>
  <si>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</si>
  <si>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</si>
  <si>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</si>
  <si>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</si>
  <si>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</si>
  <si>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</si>
  <si>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</si>
  <si>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</si>
  <si>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</si>
  <si>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</si>
  <si>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</si>
  <si>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</si>
  <si>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</si>
  <si>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</si>
  <si>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</si>
  <si>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</si>
  <si>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</si>
  <si>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</si>
  <si>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</si>
  <si>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</si>
  <si>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</si>
  <si>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</si>
  <si>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</si>
  <si>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</si>
  <si>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</si>
  <si>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</si>
  <si>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</si>
  <si>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</si>
  <si>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</si>
  <si>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</si>
  <si>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</si>
  <si>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</si>
  <si>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</si>
  <si>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</si>
  <si>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</si>
  <si>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</si>
  <si>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</si>
  <si>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</si>
  <si>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</si>
  <si>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</si>
  <si>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</si>
  <si>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</si>
  <si>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</si>
  <si>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</si>
  <si>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</si>
  <si>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</si>
  <si>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</si>
  <si>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</si>
  <si>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</si>
  <si>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</si>
  <si>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</si>
  <si>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</si>
  <si>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</si>
  <si>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</si>
  <si>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</si>
  <si>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</si>
  <si>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</si>
  <si>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</si>
  <si>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</si>
  <si>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</si>
  <si>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</si>
  <si>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</si>
  <si>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</si>
  <si>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</si>
  <si>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</si>
  <si>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</si>
  <si>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</si>
  <si>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</si>
  <si>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</si>
  <si>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</si>
  <si>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</si>
  <si>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</si>
  <si>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</si>
  <si>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</si>
  <si>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</si>
  <si>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</si>
  <si>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</si>
  <si>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</si>
  <si>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</si>
  <si>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</si>
  <si>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</si>
  <si>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</si>
  <si>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</si>
  <si>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</si>
  <si>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</si>
  <si>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</si>
  <si>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</si>
  <si>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</si>
  <si>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</si>
  <si>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</si>
  <si>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</si>
  <si>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</si>
  <si>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</si>
  <si>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</si>
  <si>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</si>
  <si>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</si>
  <si>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</si>
  <si>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</si>
  <si>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</si>
  <si>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</si>
  <si>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</si>
  <si>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</si>
  <si>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</si>
  <si>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</si>
  <si>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</si>
  <si>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</si>
  <si>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</si>
  <si>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</si>
  <si>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</si>
  <si>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</si>
  <si>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</si>
  <si>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</si>
  <si>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</si>
  <si>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</si>
  <si>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</si>
  <si>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</si>
  <si>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</si>
  <si>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</si>
  <si>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</si>
  <si>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</si>
  <si>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</si>
  <si>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</si>
  <si>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</si>
  <si>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</si>
  <si>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</si>
  <si>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</si>
  <si>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</si>
  <si>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</si>
  <si>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</si>
  <si>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</si>
  <si>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</si>
  <si>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</si>
  <si>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</si>
  <si>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</si>
  <si>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</si>
  <si>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</si>
  <si>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</si>
  <si>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</si>
  <si>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</si>
  <si>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</si>
  <si>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</si>
  <si>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</si>
  <si>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</si>
  <si>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</si>
  <si>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</si>
  <si>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</si>
  <si>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</si>
  <si>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</si>
  <si>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</si>
  <si>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</si>
  <si>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</si>
  <si>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</si>
  <si>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</si>
  <si>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</si>
  <si>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</si>
  <si>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</si>
  <si>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</si>
  <si>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</si>
  <si>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</si>
  <si>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</si>
  <si>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</si>
  <si>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</si>
  <si>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</si>
  <si>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</si>
  <si>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</si>
  <si>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</si>
  <si>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</si>
  <si>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</si>
  <si>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</si>
  <si>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</si>
  <si>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</si>
  <si>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</si>
  <si>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</si>
  <si>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</si>
  <si>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</si>
  <si>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</si>
  <si>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</si>
  <si>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</si>
  <si>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</si>
  <si>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</si>
  <si>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</si>
  <si>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</si>
  <si>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</si>
  <si>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</si>
  <si>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</si>
  <si>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</si>
  <si>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</si>
  <si>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</si>
  <si>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</si>
  <si>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</si>
  <si>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</si>
  <si>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</si>
  <si>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</si>
  <si>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</si>
  <si>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</si>
  <si>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</si>
  <si>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</si>
  <si>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</si>
  <si>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</si>
  <si>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</si>
  <si>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</si>
  <si>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</si>
  <si>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</si>
  <si>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</si>
  <si>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</si>
  <si>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</si>
  <si>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</si>
  <si>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</si>
  <si>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</si>
  <si>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</si>
  <si>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</si>
  <si>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</si>
  <si>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</si>
  <si>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</si>
  <si>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</si>
  <si>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</si>
  <si>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</si>
  <si>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</si>
  <si>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</si>
  <si>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</si>
  <si>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</si>
  <si>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</si>
  <si>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</si>
  <si>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</si>
  <si>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</si>
  <si>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</si>
  <si>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</si>
  <si>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</si>
  <si>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</si>
  <si>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</si>
  <si>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</si>
  <si>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</si>
  <si>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</si>
  <si>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</si>
  <si>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</si>
  <si>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</si>
  <si>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</si>
  <si>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</si>
  <si>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</si>
  <si>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</si>
  <si>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</si>
  <si>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</si>
  <si>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</si>
  <si>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</si>
  <si>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</si>
  <si>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</si>
  <si>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</si>
  <si>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</si>
  <si>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</si>
  <si>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</si>
  <si>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</si>
  <si>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</si>
  <si>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</si>
  <si>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</si>
  <si>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</si>
  <si>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</si>
  <si>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</si>
  <si>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</si>
  <si>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</si>
  <si>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</si>
  <si>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</si>
  <si>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</si>
  <si>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</si>
  <si>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</si>
  <si>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</si>
  <si>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</si>
  <si>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</si>
  <si>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</si>
  <si>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</si>
  <si>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</si>
  <si>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</si>
  <si>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</si>
  <si>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</si>
  <si>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</si>
  <si>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</si>
  <si>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</si>
  <si>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</si>
  <si>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</si>
  <si>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</si>
  <si>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</si>
  <si>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</si>
  <si>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</si>
  <si>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</si>
  <si>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</si>
  <si>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</si>
  <si>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</si>
  <si>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</si>
  <si>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</si>
  <si>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</si>
  <si>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</si>
  <si>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</si>
  <si>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</si>
  <si>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</si>
  <si>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</si>
  <si>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</si>
  <si>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</si>
  <si>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</si>
  <si>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</si>
  <si>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</si>
  <si>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</si>
  <si>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</si>
  <si>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</si>
  <si>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</si>
  <si>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</si>
  <si>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</si>
  <si>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</si>
  <si>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</si>
  <si>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</si>
  <si>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</si>
  <si>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</si>
  <si>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</si>
  <si>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</si>
  <si>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</si>
  <si>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</si>
  <si>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</si>
  <si>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</si>
  <si>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</si>
  <si>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</si>
  <si>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</si>
  <si>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</si>
  <si>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</si>
  <si>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</si>
  <si>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</si>
  <si>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</si>
  <si>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</si>
  <si>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</si>
  <si>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</si>
  <si>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</si>
  <si>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</si>
  <si>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</si>
  <si>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</si>
  <si>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</si>
  <si>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</si>
  <si>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</si>
  <si>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</si>
  <si>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</si>
  <si>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</si>
  <si>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</si>
  <si>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</si>
  <si>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</si>
  <si>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</si>
  <si>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</si>
  <si>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</si>
  <si>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</si>
  <si>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</si>
  <si>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</si>
  <si>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</si>
  <si>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</si>
  <si>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</si>
  <si>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</si>
  <si>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</si>
  <si>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</si>
  <si>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</si>
  <si>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</si>
  <si>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</si>
  <si>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</si>
  <si>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</si>
  <si>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</si>
  <si>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</si>
  <si>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</si>
  <si>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</si>
  <si>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</si>
  <si>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</si>
  <si>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</si>
  <si>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</si>
  <si>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</si>
  <si>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</si>
  <si>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</si>
  <si>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</si>
  <si>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</si>
  <si>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</si>
  <si>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</si>
  <si>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</si>
  <si>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</si>
  <si>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</si>
  <si>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</si>
  <si>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</si>
  <si>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</si>
  <si>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</si>
  <si>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</si>
  <si>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</si>
  <si>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</si>
  <si>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</si>
  <si>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</si>
  <si>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</si>
  <si>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</si>
  <si>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</si>
  <si>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</si>
  <si>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</si>
  <si>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</si>
  <si>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</si>
  <si>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</si>
  <si>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</si>
  <si>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</si>
  <si>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</si>
  <si>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</si>
  <si>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</si>
  <si>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</si>
  <si>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</si>
  <si>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</si>
  <si>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</si>
  <si>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</si>
  <si>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</si>
  <si>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</si>
  <si>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</si>
  <si>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</si>
  <si>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</si>
  <si>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</si>
  <si>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</si>
  <si>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</si>
  <si>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</si>
  <si>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</si>
  <si>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</si>
  <si>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</si>
  <si>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</si>
  <si>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</si>
  <si>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</si>
  <si>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</si>
  <si>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</si>
  <si>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</si>
  <si>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</si>
  <si>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</si>
  <si>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</si>
  <si>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</si>
  <si>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</si>
  <si>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</si>
  <si>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</si>
  <si>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</si>
  <si>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</si>
  <si>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</si>
  <si>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</si>
  <si>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</si>
  <si>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</si>
  <si>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</si>
  <si>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</si>
  <si>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</si>
  <si>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</si>
  <si>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</si>
  <si>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</si>
  <si>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</si>
  <si>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</si>
  <si>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</si>
  <si>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</si>
  <si>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</si>
  <si>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</si>
  <si>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</si>
  <si>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</si>
  <si>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</si>
  <si>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</si>
  <si>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</si>
  <si>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</si>
  <si>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</si>
  <si>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</si>
  <si>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</si>
  <si>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</si>
  <si>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</si>
  <si>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</si>
  <si>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</si>
  <si>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</si>
  <si>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</si>
  <si>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</si>
  <si>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</si>
  <si>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</si>
  <si>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</si>
  <si>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</si>
  <si>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</si>
  <si>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</si>
  <si>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</si>
  <si>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</si>
  <si>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</si>
  <si>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</si>
  <si>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</si>
  <si>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</si>
  <si>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</si>
  <si>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</si>
  <si>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</si>
  <si>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</si>
  <si>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</si>
  <si>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</si>
  <si>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</si>
  <si>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</si>
  <si>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</si>
  <si>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</si>
  <si>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</si>
  <si>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</si>
  <si>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</si>
  <si>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</si>
  <si>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</si>
  <si>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</si>
  <si>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</si>
  <si>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</si>
  <si>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</si>
  <si>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</si>
  <si>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</si>
  <si>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</si>
  <si>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</si>
  <si>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</si>
  <si>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</si>
  <si>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</si>
  <si>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</si>
  <si>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</si>
  <si>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</si>
  <si>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</si>
  <si>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</si>
  <si>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</si>
  <si>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</si>
  <si>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</si>
  <si>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</si>
  <si>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</si>
  <si>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</si>
  <si>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</si>
  <si>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</si>
  <si>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</si>
  <si>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</si>
  <si>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</si>
  <si>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</si>
  <si>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</si>
  <si>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</si>
  <si>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</si>
  <si>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</si>
  <si>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</si>
  <si>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</si>
  <si>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</si>
  <si>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</si>
  <si>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</si>
  <si>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</si>
  <si>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</si>
  <si>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</si>
  <si>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</si>
  <si>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</si>
  <si>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</si>
  <si>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</si>
  <si>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</si>
  <si>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</si>
  <si>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</si>
  <si>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</si>
  <si>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</si>
  <si>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</si>
  <si>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</si>
  <si>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</si>
  <si>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</si>
  <si>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</si>
  <si>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</si>
  <si>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</si>
  <si>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</si>
  <si>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</si>
  <si>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</si>
  <si>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</si>
  <si>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</si>
  <si>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</si>
  <si>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</si>
  <si>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</si>
  <si>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</si>
  <si>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</si>
  <si>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</si>
  <si>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</si>
  <si>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</si>
  <si>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</si>
  <si>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</si>
  <si>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</si>
  <si>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</si>
  <si>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</si>
  <si>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</si>
  <si>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</si>
  <si>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</si>
  <si>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</si>
  <si>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</si>
  <si>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</si>
  <si>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</si>
  <si>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</si>
  <si>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</si>
  <si>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</si>
  <si>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</si>
  <si>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</si>
  <si>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</si>
  <si>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</si>
  <si>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</si>
  <si>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</si>
  <si>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</si>
  <si>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</si>
  <si>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</si>
  <si>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</si>
  <si>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</si>
  <si>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</si>
  <si>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</si>
  <si>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</si>
  <si>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</si>
  <si>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</si>
  <si>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</si>
  <si>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</si>
  <si>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</si>
  <si>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</si>
  <si>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</si>
  <si>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</si>
  <si>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</si>
  <si>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</si>
  <si>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</si>
  <si>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</si>
  <si>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</si>
  <si>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</si>
  <si>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</si>
  <si>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</si>
  <si>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</si>
  <si>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</si>
  <si>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</si>
  <si>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</si>
  <si>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</si>
  <si>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</si>
  <si>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</si>
  <si>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</si>
  <si>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</si>
  <si>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</si>
  <si>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</si>
  <si>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</si>
  <si>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</si>
  <si>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</si>
  <si>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</si>
  <si>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</si>
  <si>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</si>
  <si>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</si>
  <si>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</si>
  <si>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</si>
  <si>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</si>
  <si>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</si>
  <si>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</si>
  <si>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</si>
  <si>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</si>
  <si>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</si>
  <si>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</si>
  <si>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</si>
  <si>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</si>
  <si>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</si>
  <si>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</si>
  <si>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</si>
  <si>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</si>
  <si>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</si>
  <si>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</si>
  <si>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</si>
  <si>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</si>
  <si>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</si>
  <si>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</si>
  <si>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</si>
  <si>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</si>
  <si>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</si>
  <si>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</si>
  <si>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</si>
  <si>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</si>
  <si>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</si>
  <si>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</si>
  <si>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</si>
  <si>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</si>
  <si>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</si>
  <si>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</si>
  <si>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</si>
  <si>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</si>
  <si>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</si>
  <si>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</si>
  <si>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</si>
  <si>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</si>
  <si>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</si>
  <si>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</si>
  <si>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</si>
  <si>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</si>
  <si>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</si>
  <si>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</si>
  <si>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</si>
  <si>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</si>
  <si>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</si>
  <si>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</si>
  <si>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</si>
  <si>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</si>
  <si>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</si>
  <si>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</si>
  <si>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</si>
  <si>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</si>
  <si>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</si>
  <si>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</si>
  <si>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</si>
  <si>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</si>
  <si>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</si>
  <si>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</si>
  <si>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</si>
  <si>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</si>
  <si>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</si>
  <si>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</si>
  <si>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</si>
  <si>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</si>
  <si>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</si>
  <si>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</si>
  <si>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</si>
  <si>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</si>
  <si>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</si>
  <si>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</si>
  <si>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</si>
  <si>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</si>
  <si>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</si>
  <si>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</si>
  <si>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</si>
  <si>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</si>
  <si>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</si>
  <si>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</si>
  <si>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</si>
  <si>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</si>
  <si>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</si>
  <si>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</si>
  <si>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</si>
  <si>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</si>
  <si>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</si>
  <si>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</si>
  <si>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</si>
  <si>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</si>
  <si>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</si>
  <si>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</si>
  <si>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</si>
  <si>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</si>
  <si>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</si>
  <si>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</si>
  <si>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</si>
  <si>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</si>
  <si>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</si>
  <si>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</si>
  <si>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</si>
  <si>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</si>
  <si>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</si>
  <si>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</si>
  <si>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</si>
  <si>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</si>
  <si>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</si>
  <si>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</si>
  <si>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</si>
  <si>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</si>
  <si>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</si>
  <si>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</si>
  <si>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</si>
  <si>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</si>
  <si>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</si>
  <si>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</si>
  <si>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</si>
  <si>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</si>
  <si>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</si>
  <si>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</si>
  <si>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</si>
  <si>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</si>
  <si>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</si>
  <si>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</si>
  <si>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</si>
  <si>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</si>
  <si>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</si>
  <si>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</si>
  <si>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</si>
  <si>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</si>
  <si>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</si>
  <si>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</si>
  <si>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</si>
  <si>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</si>
  <si>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</si>
  <si>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</si>
  <si>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</si>
  <si>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</si>
  <si>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</si>
  <si>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</si>
  <si>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</si>
  <si>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</si>
  <si>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</si>
  <si>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</si>
  <si>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</si>
  <si>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</si>
  <si>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</si>
  <si>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</si>
  <si>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</si>
  <si>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</si>
  <si>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</si>
  <si>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</si>
  <si>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</si>
  <si>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</si>
  <si>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</si>
  <si>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</si>
  <si>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</si>
  <si>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</si>
  <si>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</si>
  <si>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</si>
  <si>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</si>
  <si>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</si>
  <si>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</si>
  <si>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</si>
  <si>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</si>
  <si>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</si>
  <si>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</si>
  <si>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</si>
  <si>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</si>
  <si>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</si>
  <si>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</si>
  <si>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</si>
  <si>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</si>
  <si>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</si>
  <si>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</si>
  <si>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</si>
  <si>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</si>
  <si>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</si>
  <si>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</si>
  <si>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</si>
  <si>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</si>
  <si>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</si>
  <si>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</si>
  <si>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</si>
  <si>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</si>
  <si>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</si>
  <si>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</si>
  <si>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</si>
  <si>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</si>
  <si>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</si>
  <si>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</si>
  <si>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</si>
  <si>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</si>
  <si>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</si>
  <si>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</si>
  <si>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</si>
  <si>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</si>
  <si>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</si>
  <si>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</si>
  <si>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</si>
  <si>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</si>
  <si>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</si>
  <si>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</si>
  <si>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</si>
  <si>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</si>
  <si>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</si>
  <si>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</si>
  <si>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</si>
  <si>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</si>
  <si>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</si>
  <si>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</si>
  <si>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</si>
  <si>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</si>
  <si>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</si>
  <si>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</si>
  <si>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</si>
  <si>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</si>
  <si>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</si>
  <si>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</si>
  <si>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</si>
  <si>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</si>
  <si>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</si>
  <si>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</si>
  <si>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</si>
  <si>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</si>
  <si>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</si>
  <si>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</si>
  <si>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</si>
  <si>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</si>
  <si>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</si>
  <si>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</si>
  <si>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</si>
  <si>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</si>
  <si>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</si>
  <si>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</si>
  <si>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</si>
  <si>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</si>
  <si>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</si>
  <si>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</si>
  <si>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</si>
  <si>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</si>
  <si>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</si>
  <si>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</si>
  <si>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</si>
  <si>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</si>
  <si>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</si>
  <si>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</si>
  <si>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</si>
  <si>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</si>
  <si>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</si>
  <si>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</si>
  <si>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</si>
  <si>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</si>
  <si>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</si>
  <si>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</si>
  <si>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</si>
  <si>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</si>
  <si>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</si>
  <si>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</si>
  <si>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</si>
  <si>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</si>
  <si>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</si>
  <si>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</si>
  <si>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</si>
  <si>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</si>
  <si>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</si>
  <si>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</si>
  <si>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</si>
  <si>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</si>
  <si>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</si>
  <si>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</si>
  <si>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</si>
  <si>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</si>
  <si>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</si>
  <si>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</si>
  <si>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</si>
  <si>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</si>
  <si>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</si>
  <si>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</si>
  <si>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</si>
  <si>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</si>
  <si>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</si>
  <si>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</si>
  <si>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</si>
  <si>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</si>
  <si>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</si>
  <si>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</si>
  <si>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</si>
  <si>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</si>
  <si>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</si>
  <si>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</si>
  <si>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</si>
  <si>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</si>
  <si>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</si>
  <si>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</si>
  <si>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</si>
  <si>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</si>
  <si>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</si>
  <si>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</si>
  <si>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</si>
  <si>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</si>
  <si>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</si>
  <si>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</si>
  <si>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</si>
  <si>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</si>
  <si>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</si>
  <si>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</si>
  <si>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</si>
  <si>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</si>
  <si>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</si>
  <si>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</si>
  <si>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</si>
  <si>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</si>
  <si>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</si>
  <si>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</si>
  <si>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</si>
  <si>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</si>
  <si>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</si>
  <si>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</si>
  <si>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</si>
  <si>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</si>
  <si>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</si>
  <si>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</si>
  <si>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</si>
  <si>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</si>
  <si>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</si>
  <si>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</si>
  <si>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</si>
  <si>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</si>
  <si>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</si>
  <si>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</si>
  <si>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</si>
  <si>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</si>
  <si>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</si>
  <si>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</si>
  <si>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</si>
  <si>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</si>
  <si>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</si>
  <si>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</si>
  <si>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</si>
  <si>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</si>
  <si>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</si>
  <si>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</si>
  <si>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</si>
  <si>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</si>
  <si>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</si>
  <si>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</si>
  <si>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</si>
  <si>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</si>
  <si>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</si>
  <si>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</si>
  <si>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</si>
  <si>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</si>
  <si>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</si>
  <si>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</si>
  <si>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</si>
  <si>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</si>
  <si>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</si>
  <si>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</si>
  <si>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</si>
  <si>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</si>
  <si>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</si>
  <si>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</si>
  <si>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</si>
  <si>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</si>
  <si>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</si>
  <si>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</si>
  <si>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</si>
  <si>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</si>
  <si>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</si>
  <si>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</si>
  <si>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</si>
  <si>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</si>
  <si>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</si>
  <si>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</si>
  <si>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</si>
  <si>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</si>
  <si>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</si>
  <si>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</si>
  <si>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</si>
  <si>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</si>
  <si>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</si>
  <si>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</si>
  <si>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</si>
  <si>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</si>
  <si>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</si>
  <si>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</si>
  <si>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</si>
  <si>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</si>
  <si>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</si>
  <si>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</si>
  <si>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</si>
  <si>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</si>
  <si>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</si>
  <si>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</si>
  <si>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</si>
  <si>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</si>
  <si>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</si>
  <si>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</si>
  <si>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</si>
  <si>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</si>
  <si>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</si>
  <si>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</si>
  <si>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</si>
  <si>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</si>
  <si>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</si>
  <si>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</si>
  <si>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</si>
  <si>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</si>
  <si>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</si>
  <si>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</si>
  <si>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</si>
  <si>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</si>
  <si>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</si>
  <si>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</si>
  <si>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</si>
  <si>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</si>
  <si>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</si>
  <si>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</si>
  <si>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</si>
  <si>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</si>
  <si>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</si>
  <si>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</si>
  <si>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</si>
  <si>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</si>
  <si>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</si>
  <si>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</si>
  <si>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</si>
  <si>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</si>
  <si>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</si>
  <si>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</si>
  <si>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</si>
  <si>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</si>
  <si>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</si>
  <si>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</si>
  <si>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</si>
  <si>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</si>
  <si>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</si>
  <si>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</si>
  <si>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</si>
  <si>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</si>
  <si>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</si>
  <si>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</si>
  <si>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</si>
  <si>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</si>
  <si>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</si>
  <si>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</si>
  <si>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</si>
  <si>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</si>
  <si>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</si>
  <si>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</si>
  <si>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</si>
  <si>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</si>
  <si>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</si>
  <si>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</si>
  <si>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</si>
  <si>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</si>
  <si>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</si>
  <si>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</si>
  <si>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</si>
  <si>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</si>
  <si>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</si>
  <si>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</si>
  <si>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</si>
  <si>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</si>
  <si>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</si>
  <si>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</si>
  <si>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</si>
  <si>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</si>
  <si>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</si>
  <si>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</si>
  <si>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</si>
  <si>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</si>
  <si>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</si>
  <si>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</si>
  <si>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</si>
  <si>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</si>
  <si>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</si>
  <si>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</si>
  <si>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</si>
  <si>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</si>
  <si>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</si>
  <si>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</si>
  <si>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</si>
  <si>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</si>
  <si>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</si>
  <si>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</si>
  <si>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</si>
  <si>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</si>
  <si>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</si>
  <si>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</si>
  <si>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</si>
  <si>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</si>
  <si>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</si>
  <si>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</si>
  <si>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</si>
  <si>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</si>
  <si>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</si>
  <si>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</si>
  <si>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</si>
  <si>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</si>
  <si>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</si>
  <si>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</si>
  <si>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</si>
  <si>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</si>
  <si>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</si>
  <si>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</si>
  <si>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</si>
  <si>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</si>
  <si>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</si>
  <si>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</si>
  <si>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</si>
  <si>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</si>
  <si>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</si>
  <si>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</si>
  <si>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</si>
  <si>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</si>
  <si>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</si>
  <si>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</si>
  <si>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</si>
  <si>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</si>
  <si>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</si>
  <si>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</si>
  <si>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</si>
  <si>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</si>
  <si>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</si>
  <si>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</si>
  <si>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</si>
  <si>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</si>
  <si>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</si>
  <si>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</si>
  <si>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</si>
  <si>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</si>
  <si>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</si>
  <si>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</si>
  <si>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</si>
  <si>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</si>
  <si>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</si>
  <si>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</si>
  <si>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</si>
  <si>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</si>
  <si>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</si>
  <si>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</si>
  <si>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</si>
  <si>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</si>
  <si>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</si>
  <si>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</si>
  <si>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</si>
  <si>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</si>
  <si>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</si>
  <si>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</si>
  <si>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</si>
  <si>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</si>
  <si>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</si>
  <si>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</si>
  <si>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</si>
  <si>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</si>
  <si>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</si>
  <si>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</si>
  <si>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</si>
  <si>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</si>
  <si>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</si>
  <si>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</si>
  <si>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</si>
  <si>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</si>
  <si>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</si>
  <si>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</si>
  <si>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</si>
  <si>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</si>
  <si>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</si>
  <si>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</si>
  <si>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</si>
  <si>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</si>
  <si>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</si>
  <si>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</si>
  <si>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</si>
  <si>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</si>
  <si>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</si>
  <si>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</si>
  <si>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</si>
  <si>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</si>
  <si>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</si>
  <si>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</si>
  <si>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</si>
  <si>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</si>
  <si>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</si>
  <si>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</si>
  <si>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</si>
  <si>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</si>
  <si>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</si>
  <si>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</si>
  <si>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</si>
  <si>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</si>
  <si>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</si>
  <si>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</si>
  <si>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</si>
  <si>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</si>
  <si>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</si>
  <si>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</si>
  <si>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</si>
  <si>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</si>
  <si>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</si>
  <si>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</si>
  <si>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</si>
  <si>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</si>
  <si>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</si>
  <si>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</si>
  <si>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</si>
  <si>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</si>
  <si>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</si>
  <si>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</si>
  <si>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</si>
  <si>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</si>
  <si>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</si>
  <si>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</si>
  <si>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</si>
  <si>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</si>
  <si>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</si>
  <si>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</si>
  <si>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</si>
  <si>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</si>
  <si>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</si>
  <si>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</si>
  <si>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</si>
  <si>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</si>
  <si>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</si>
  <si>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</si>
  <si>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</si>
  <si>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</si>
  <si>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</si>
  <si>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</si>
  <si>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</si>
  <si>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</si>
  <si>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</si>
  <si>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</si>
  <si>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</si>
  <si>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</si>
  <si>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</si>
  <si>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</si>
  <si>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</si>
  <si>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</si>
  <si>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</si>
  <si>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</si>
  <si>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</si>
  <si>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</si>
  <si>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</si>
  <si>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</si>
  <si>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</si>
  <si>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</si>
  <si>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</si>
  <si>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</si>
  <si>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</si>
  <si>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</si>
  <si>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</si>
  <si>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</si>
  <si>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</si>
  <si>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</si>
  <si>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</si>
  <si>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</si>
  <si>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</si>
  <si>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</si>
  <si>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</si>
  <si>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</si>
  <si>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</si>
  <si>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</si>
  <si>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</si>
  <si>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</si>
  <si>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</si>
  <si>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</si>
  <si>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</si>
  <si>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</si>
  <si>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</si>
  <si>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</si>
  <si>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</si>
  <si>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</si>
  <si>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</si>
  <si>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</si>
  <si>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</si>
  <si>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</si>
  <si>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</si>
  <si>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</si>
  <si>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</si>
  <si>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</si>
  <si>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</si>
  <si>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</si>
  <si>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</si>
  <si>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</si>
  <si>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</si>
  <si>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</si>
  <si>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</si>
  <si>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</si>
  <si>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</si>
  <si>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</si>
  <si>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</si>
  <si>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</si>
  <si>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</si>
  <si>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</si>
  <si>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</si>
  <si>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</si>
  <si>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</si>
  <si>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</si>
  <si>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</si>
  <si>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</si>
  <si>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</si>
  <si>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</si>
  <si>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</si>
  <si>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</si>
  <si>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</si>
  <si>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</si>
  <si>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</si>
  <si>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</si>
  <si>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</si>
  <si>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</si>
  <si>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</si>
  <si>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</si>
  <si>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</si>
  <si>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</si>
  <si>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</si>
  <si>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</si>
  <si>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</si>
  <si>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</si>
  <si>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</si>
  <si>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</si>
  <si>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</si>
  <si>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</si>
  <si>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</si>
  <si>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</si>
  <si>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</si>
  <si>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</si>
  <si>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</si>
  <si>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</si>
  <si>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</si>
  <si>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</si>
  <si>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</si>
  <si>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</si>
  <si>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</si>
  <si>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</si>
  <si>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</si>
  <si>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</si>
  <si>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</si>
  <si>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</si>
  <si>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</si>
  <si>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</si>
  <si>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</si>
  <si>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</si>
  <si>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</si>
  <si>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</si>
  <si>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</si>
  <si>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</si>
  <si>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</si>
  <si>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</si>
  <si>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</si>
  <si>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</si>
  <si>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</si>
  <si>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</si>
  <si>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</si>
  <si>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</si>
  <si>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</si>
  <si>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</si>
  <si>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</si>
  <si>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</si>
  <si>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</si>
  <si>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</si>
  <si>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</si>
  <si>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</si>
  <si>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</si>
  <si>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</si>
  <si>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</si>
  <si>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</si>
  <si>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</si>
  <si>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</si>
  <si>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</si>
  <si>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</si>
  <si>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</si>
  <si>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</si>
  <si>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</si>
  <si>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</si>
  <si>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</si>
  <si>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</si>
  <si>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</si>
  <si>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</si>
  <si>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</si>
  <si>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</si>
  <si>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</si>
  <si>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</si>
  <si>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</si>
  <si>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</si>
  <si>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</si>
  <si>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</si>
  <si>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</si>
  <si>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</si>
  <si>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</si>
  <si>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</si>
  <si>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</si>
  <si>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</si>
  <si>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</si>
  <si>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</si>
  <si>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</si>
  <si>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</si>
  <si>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</si>
  <si>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</si>
  <si>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</si>
  <si>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</si>
  <si>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</si>
  <si>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</si>
  <si>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</si>
  <si>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</si>
  <si>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</si>
  <si>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</si>
  <si>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</si>
  <si>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</si>
  <si>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</si>
  <si>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</si>
  <si>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</si>
  <si>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</si>
  <si>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</si>
  <si>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</si>
  <si>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</si>
  <si>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</si>
  <si>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</si>
  <si>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</si>
  <si>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</si>
  <si>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</si>
  <si>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</si>
  <si>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</si>
  <si>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</si>
  <si>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</si>
  <si>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</si>
  <si>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</si>
  <si>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</si>
  <si>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</si>
  <si>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</si>
  <si>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</si>
  <si>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</si>
  <si>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</si>
  <si>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</si>
  <si>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</si>
  <si>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</si>
  <si>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</si>
  <si>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</si>
  <si>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</si>
  <si>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</si>
  <si>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</si>
  <si>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</si>
  <si>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</si>
  <si>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</si>
  <si>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</si>
  <si>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</si>
  <si>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</si>
  <si>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</si>
  <si>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</si>
  <si>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</si>
  <si>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</si>
  <si>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</si>
  <si>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</si>
  <si>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</si>
  <si>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</si>
  <si>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</si>
  <si>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</si>
  <si>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</si>
  <si>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</si>
  <si>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</si>
  <si>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</si>
  <si>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</si>
  <si>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</si>
  <si>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</si>
  <si>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</si>
  <si>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</si>
  <si>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</si>
  <si>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</si>
  <si>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</si>
  <si>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</si>
  <si>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</si>
  <si>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</si>
  <si>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</si>
  <si>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</si>
  <si>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</si>
  <si>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</si>
  <si>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</si>
  <si>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</si>
  <si>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</si>
  <si>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</si>
  <si>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</si>
  <si>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</si>
  <si>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</si>
  <si>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</si>
  <si>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</si>
  <si>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</si>
  <si>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</si>
  <si>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</si>
  <si>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</si>
  <si>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</si>
  <si>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</si>
  <si>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</si>
  <si>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</si>
  <si>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</si>
  <si>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</si>
  <si>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</si>
  <si>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</si>
  <si>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</si>
  <si>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</si>
  <si>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</si>
  <si>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</si>
  <si>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</si>
  <si>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</si>
  <si>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</si>
  <si>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</si>
  <si>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</si>
  <si>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</si>
  <si>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</si>
  <si>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</si>
  <si>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</si>
  <si>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</si>
  <si>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</si>
  <si>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</si>
  <si>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</si>
  <si>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</si>
  <si>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</si>
  <si>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</si>
  <si>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</si>
  <si>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</si>
  <si>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</si>
  <si>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</si>
  <si>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</si>
  <si>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</si>
  <si>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</si>
  <si>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</si>
  <si>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</si>
  <si>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</si>
  <si>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</si>
  <si>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</si>
  <si>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</si>
  <si>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</si>
  <si>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</si>
  <si>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</si>
  <si>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</si>
  <si>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</si>
  <si>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</si>
  <si>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</si>
  <si>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</si>
  <si>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</si>
  <si>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</si>
  <si>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</si>
  <si>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</si>
  <si>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</si>
  <si>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</si>
  <si>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</si>
  <si>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</si>
  <si>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</si>
  <si>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</si>
  <si>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</si>
  <si>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</si>
  <si>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</si>
  <si>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</si>
  <si>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</si>
  <si>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</si>
  <si>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</si>
  <si>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</si>
  <si>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</si>
  <si>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</si>
  <si>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</si>
  <si>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</si>
  <si>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</si>
  <si>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</si>
  <si>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</si>
  <si>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</si>
  <si>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</si>
  <si>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</si>
  <si>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</si>
  <si>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</si>
  <si>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</si>
  <si>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</si>
  <si>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</si>
  <si>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</si>
  <si>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</si>
  <si>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</si>
  <si>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</si>
  <si>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</si>
  <si>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</si>
  <si>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</si>
  <si>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</si>
  <si>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</si>
  <si>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</si>
  <si>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</si>
  <si>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</si>
  <si>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</si>
  <si>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</si>
  <si>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</si>
  <si>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</si>
  <si>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</si>
  <si>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</si>
  <si>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</si>
  <si>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</si>
  <si>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</si>
  <si>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</si>
  <si>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</si>
  <si>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</si>
  <si>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</si>
  <si>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</si>
  <si>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</si>
  <si>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</si>
  <si>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</si>
  <si>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</si>
  <si>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</si>
  <si>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</si>
  <si>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</si>
  <si>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</si>
  <si>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</si>
  <si>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</si>
  <si>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</si>
  <si>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</si>
  <si>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</si>
  <si>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</si>
  <si>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</si>
  <si>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</si>
  <si>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</si>
  <si>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</si>
  <si>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</si>
  <si>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</si>
  <si>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</si>
  <si>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</si>
  <si>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</si>
  <si>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</si>
  <si>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</si>
  <si>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</si>
  <si>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</si>
  <si>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</si>
  <si>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</si>
  <si>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</si>
  <si>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</si>
  <si>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</si>
  <si>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</si>
  <si>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</si>
  <si>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</si>
  <si>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</si>
  <si>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</si>
  <si>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</si>
  <si>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</si>
  <si>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</si>
  <si>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</si>
  <si>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</si>
  <si>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</si>
  <si>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</si>
  <si>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</si>
  <si>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</si>
  <si>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</si>
  <si>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</si>
  <si>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</si>
  <si>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</si>
  <si>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</si>
  <si>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</si>
  <si>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</si>
  <si>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</si>
  <si>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</si>
  <si>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</si>
  <si>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</si>
  <si>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</si>
  <si>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</si>
  <si>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</si>
  <si>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</si>
  <si>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</si>
  <si>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</si>
  <si>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</si>
  <si>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</si>
  <si>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</si>
  <si>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</si>
  <si>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</si>
  <si>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</si>
  <si>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</si>
  <si>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</si>
  <si>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</si>
  <si>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</si>
  <si>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</si>
  <si>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</si>
  <si>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</si>
  <si>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</si>
  <si>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</si>
  <si>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</si>
  <si>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</si>
  <si>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</si>
  <si>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</si>
  <si>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</si>
  <si>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</si>
  <si>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</si>
  <si>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</si>
  <si>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</si>
  <si>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</si>
  <si>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</si>
  <si>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</si>
  <si>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</si>
  <si>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</si>
  <si>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</si>
  <si>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</si>
  <si>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</si>
  <si>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</si>
  <si>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</si>
  <si>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</si>
  <si>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</si>
  <si>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</si>
  <si>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</si>
  <si>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</si>
  <si>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</si>
  <si>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</si>
  <si>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</si>
  <si>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</si>
  <si>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</si>
  <si>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</si>
  <si>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</si>
  <si>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</si>
  <si>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</si>
  <si>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</si>
  <si>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</si>
  <si>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</si>
  <si>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</si>
  <si>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</si>
  <si>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</si>
  <si>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</si>
  <si>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</si>
  <si>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</si>
  <si>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</si>
  <si>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</si>
  <si>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</si>
  <si>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</si>
  <si>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</si>
  <si>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</si>
  <si>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</si>
  <si>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</si>
  <si>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</si>
  <si>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</si>
  <si>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</si>
  <si>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</si>
  <si>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</si>
  <si>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</si>
  <si>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</si>
  <si>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</si>
  <si>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</si>
  <si>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</si>
  <si>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</si>
  <si>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</si>
  <si>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</si>
  <si>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</si>
  <si>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</si>
  <si>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</si>
  <si>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</si>
  <si>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</si>
  <si>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</si>
  <si>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</si>
  <si>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</si>
  <si>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</si>
  <si>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</si>
  <si>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</si>
  <si>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</si>
  <si>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</si>
  <si>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</si>
  <si>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</si>
  <si>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</si>
  <si>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</si>
  <si>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</si>
  <si>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</si>
  <si>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</si>
  <si>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</si>
  <si>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</si>
  <si>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</si>
  <si>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</si>
  <si>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</si>
  <si>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</si>
  <si>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</si>
  <si>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</si>
  <si>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</si>
  <si>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</si>
  <si>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</si>
  <si>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</si>
  <si>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</si>
  <si>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</si>
  <si>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</si>
  <si>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</si>
  <si>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</si>
  <si>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</si>
  <si>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</si>
  <si>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</si>
  <si>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</si>
  <si>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</si>
  <si>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</si>
  <si>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</si>
  <si>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</si>
  <si>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</si>
  <si>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</si>
  <si>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</si>
  <si>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</si>
  <si>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</si>
  <si>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</si>
  <si>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</si>
  <si>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</si>
  <si>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</si>
  <si>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</si>
  <si>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</si>
  <si>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</si>
  <si>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</si>
  <si>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</si>
  <si>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</si>
  <si>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</si>
  <si>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</si>
  <si>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</si>
  <si>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</si>
  <si>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</si>
  <si>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</si>
  <si>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</si>
  <si>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</si>
  <si>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</si>
  <si>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</si>
  <si>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</si>
  <si>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</si>
  <si>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</si>
  <si>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</si>
  <si>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</si>
  <si>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</si>
  <si>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</si>
  <si>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</si>
  <si>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</si>
  <si>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</si>
  <si>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</si>
  <si>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</si>
  <si>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</si>
  <si>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</si>
  <si>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</si>
  <si>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</si>
  <si>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</si>
  <si>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</si>
  <si>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</si>
  <si>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</si>
  <si>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</si>
  <si>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</si>
  <si>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</si>
  <si>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</si>
  <si>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</si>
  <si>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</si>
  <si>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</si>
  <si>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</si>
  <si>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</si>
  <si>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</si>
  <si>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</si>
  <si>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</si>
  <si>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</si>
  <si>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</si>
  <si>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</si>
  <si>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</si>
  <si>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</si>
  <si>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</si>
  <si>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</si>
  <si>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</si>
  <si>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</si>
  <si>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</si>
  <si>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</si>
  <si>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</si>
  <si>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</si>
  <si>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</si>
  <si>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</si>
  <si>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</si>
  <si>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</si>
  <si>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</si>
  <si>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</si>
  <si>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</si>
  <si>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</si>
  <si>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</si>
  <si>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</si>
  <si>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</si>
  <si>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</si>
  <si>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</si>
  <si>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</si>
  <si>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</si>
  <si>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</si>
  <si>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</si>
  <si>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</si>
  <si>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</si>
  <si>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</si>
  <si>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</si>
  <si>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</si>
  <si>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</si>
  <si>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</si>
  <si>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</si>
  <si>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</si>
  <si>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</si>
  <si>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</si>
  <si>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</si>
  <si>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</si>
  <si>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</si>
  <si>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</si>
  <si>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</si>
  <si>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</si>
  <si>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</si>
  <si>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</si>
  <si>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</si>
  <si>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</si>
  <si>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</si>
  <si>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</si>
  <si>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</si>
  <si>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</si>
  <si>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</si>
  <si>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</si>
  <si>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</si>
  <si>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</si>
  <si>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</si>
  <si>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</si>
  <si>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</si>
  <si>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</si>
  <si>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</si>
  <si>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</si>
  <si>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</si>
  <si>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</si>
  <si>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</si>
  <si>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</si>
  <si>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</si>
  <si>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</si>
  <si>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</si>
  <si>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</si>
  <si>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</si>
  <si>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</si>
  <si>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</si>
  <si>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</si>
  <si>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</si>
  <si>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</si>
  <si>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</si>
  <si>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</si>
  <si>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</si>
  <si>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</si>
  <si>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</si>
  <si>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</si>
  <si>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</si>
  <si>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</si>
  <si>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</si>
  <si>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</si>
  <si>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</si>
  <si>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</si>
  <si>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</si>
  <si>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</si>
  <si>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</si>
  <si>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</si>
  <si>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</si>
  <si>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</si>
  <si>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</si>
  <si>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</si>
  <si>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</si>
  <si>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</si>
  <si>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</si>
  <si>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</si>
  <si>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</si>
  <si>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</si>
  <si>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</si>
  <si>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</si>
  <si>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</si>
  <si>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</si>
  <si>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</si>
  <si>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</si>
  <si>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</si>
  <si>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</si>
  <si>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</si>
  <si>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</si>
  <si>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</si>
  <si>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</si>
  <si>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</si>
  <si>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</si>
  <si>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</si>
  <si>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</si>
  <si>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</si>
  <si>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</si>
  <si>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</si>
  <si>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</si>
  <si>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</si>
  <si>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</si>
  <si>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</si>
  <si>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</si>
  <si>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</si>
  <si>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</si>
  <si>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</si>
  <si>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</si>
  <si>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</si>
  <si>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</si>
  <si>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</si>
  <si>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</si>
  <si>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</si>
  <si>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</si>
  <si>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</si>
  <si>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</si>
  <si>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</si>
  <si>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</si>
  <si>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</si>
  <si>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</si>
  <si>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</si>
  <si>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</si>
  <si>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</si>
  <si>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</si>
  <si>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</si>
  <si>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</si>
  <si>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</si>
  <si>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</si>
  <si>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</si>
  <si>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</si>
  <si>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</si>
  <si>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</si>
  <si>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</si>
  <si>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</si>
  <si>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</si>
  <si>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</si>
  <si>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</si>
  <si>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</si>
  <si>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</si>
  <si>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</si>
  <si>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</si>
  <si>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</si>
  <si>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</si>
  <si>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</si>
  <si>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</si>
  <si>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</si>
  <si>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</si>
  <si>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</si>
  <si>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</si>
  <si>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</si>
  <si>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</si>
  <si>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</si>
  <si>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</si>
  <si>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</si>
  <si>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</si>
  <si>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</si>
  <si>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</si>
  <si>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</si>
  <si>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</si>
  <si>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</si>
  <si>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</si>
  <si>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</si>
  <si>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</si>
  <si>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</si>
  <si>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</si>
  <si>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</si>
  <si>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</si>
  <si>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</si>
  <si>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</si>
  <si>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</si>
  <si>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</si>
  <si>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</si>
  <si>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</si>
  <si>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</si>
  <si>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</si>
  <si>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</si>
  <si>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</si>
  <si>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</si>
  <si>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</si>
  <si>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</si>
  <si>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</si>
  <si>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</si>
  <si>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</si>
  <si>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</si>
  <si>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</si>
  <si>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</si>
  <si>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</si>
  <si>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</si>
  <si>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</si>
  <si>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</si>
  <si>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</si>
  <si>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</si>
  <si>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</si>
  <si>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</si>
  <si>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</si>
  <si>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</si>
  <si>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</si>
  <si>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</si>
  <si>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</si>
  <si>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</si>
  <si>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</si>
  <si>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</si>
  <si>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</si>
  <si>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</si>
  <si>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</si>
  <si>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</si>
  <si>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</si>
  <si>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</si>
  <si>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</si>
  <si>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</si>
  <si>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</si>
  <si>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</si>
  <si>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</si>
  <si>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</si>
  <si>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</si>
  <si>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</si>
  <si>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</si>
  <si>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</si>
  <si>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</si>
  <si>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</si>
  <si>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</si>
  <si>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</si>
  <si>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</si>
  <si>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</si>
  <si>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</si>
  <si>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</si>
  <si>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</si>
  <si>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</si>
  <si>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</si>
  <si>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</si>
  <si>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</si>
  <si>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</si>
  <si>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</si>
  <si>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</si>
  <si>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</si>
  <si>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</si>
  <si>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</si>
  <si>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</si>
  <si>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</si>
  <si>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</si>
  <si>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</si>
  <si>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</si>
  <si>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</si>
  <si>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</si>
  <si>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</si>
  <si>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</si>
  <si>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</si>
  <si>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</si>
  <si>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</si>
  <si>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</si>
  <si>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</si>
  <si>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</si>
  <si>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</si>
  <si>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</si>
  <si>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</si>
  <si>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</si>
  <si>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</si>
  <si>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</si>
  <si>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</si>
  <si>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</si>
  <si>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</si>
  <si>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</si>
  <si>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</si>
  <si>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</si>
  <si>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</si>
  <si>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</si>
  <si>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</si>
  <si>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</si>
  <si>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</si>
  <si>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</si>
  <si>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</si>
  <si>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</si>
  <si>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</si>
  <si>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</si>
  <si>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</si>
  <si>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</si>
  <si>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</si>
  <si>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</si>
  <si>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</si>
  <si>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</si>
  <si>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</si>
  <si>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</si>
  <si>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</si>
  <si>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</si>
  <si>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</si>
  <si>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</si>
  <si>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</si>
  <si>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</si>
  <si>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</si>
  <si>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</si>
  <si>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</si>
  <si>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</si>
  <si>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</si>
  <si>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</si>
  <si>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</si>
  <si>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</si>
  <si>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</si>
  <si>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</si>
  <si>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</si>
  <si>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</si>
  <si>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</si>
  <si>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</si>
  <si>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</si>
  <si>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</si>
  <si>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</si>
  <si>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</si>
  <si>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</si>
  <si>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</si>
  <si>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</si>
  <si>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</si>
  <si>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</si>
  <si>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</si>
  <si>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</si>
  <si>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</si>
  <si>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</si>
  <si>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</si>
  <si>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</si>
  <si>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</si>
  <si>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</si>
  <si>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</si>
  <si>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</si>
  <si>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</si>
  <si>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</si>
  <si>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</si>
  <si>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</si>
  <si>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</si>
  <si>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</si>
  <si>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</si>
  <si>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</si>
  <si>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</si>
  <si>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</si>
  <si>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</si>
  <si>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</si>
  <si>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</si>
  <si>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</si>
  <si>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</si>
  <si>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</si>
  <si>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</si>
  <si>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</si>
  <si>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</si>
  <si>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</si>
  <si>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</si>
  <si>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</si>
  <si>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</si>
  <si>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</si>
  <si>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</si>
  <si>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</si>
  <si>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</si>
  <si>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</si>
  <si>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</si>
  <si>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</si>
  <si>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</si>
  <si>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</si>
  <si>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</si>
  <si>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</si>
  <si>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</si>
  <si>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</si>
  <si>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</si>
  <si>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</si>
  <si>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</si>
  <si>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</si>
  <si>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</si>
  <si>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</si>
  <si>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</si>
  <si>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</si>
  <si>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</si>
  <si>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</si>
  <si>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</si>
  <si>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</si>
  <si>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</si>
  <si>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</si>
  <si>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</si>
  <si>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</si>
  <si>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</si>
  <si>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</si>
  <si>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</si>
  <si>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</si>
  <si>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</si>
  <si>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</si>
  <si>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</si>
  <si>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</si>
  <si>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</si>
  <si>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</si>
  <si>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</si>
  <si>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</si>
  <si>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</si>
  <si>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</si>
  <si>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</si>
  <si>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</si>
  <si>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</si>
  <si>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</si>
  <si>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</si>
  <si>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</si>
  <si>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</si>
  <si>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</si>
  <si>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</si>
  <si>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</si>
  <si>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</si>
  <si>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</si>
  <si>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</si>
  <si>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</si>
  <si>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</si>
  <si>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</si>
  <si>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</si>
  <si>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</si>
  <si>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</si>
  <si>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</si>
  <si>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</si>
  <si>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</si>
  <si>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</si>
  <si>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</si>
  <si>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</si>
  <si>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</si>
  <si>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</si>
  <si>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</si>
  <si>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</si>
  <si>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</si>
  <si>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</si>
  <si>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</si>
  <si>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</si>
  <si>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</si>
  <si>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</si>
  <si>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</si>
  <si>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</si>
  <si>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</si>
  <si>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</si>
  <si>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</si>
  <si>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</si>
  <si>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</si>
  <si>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</si>
  <si>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</si>
  <si>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</si>
  <si>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</si>
  <si>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</si>
  <si>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</si>
  <si>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</si>
  <si>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</si>
  <si>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</si>
  <si>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</si>
  <si>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</si>
  <si>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</si>
  <si>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</si>
  <si>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</si>
  <si>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</si>
  <si>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</si>
  <si>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</si>
  <si>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</si>
  <si>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</si>
  <si>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</si>
  <si>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</si>
  <si>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</si>
  <si>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</si>
  <si>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</si>
  <si>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</si>
  <si>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</si>
  <si>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</si>
  <si>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</si>
  <si>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</si>
  <si>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</si>
  <si>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</si>
  <si>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</si>
  <si>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</si>
  <si>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</si>
  <si>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</si>
  <si>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</si>
  <si>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</si>
  <si>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</si>
  <si>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</si>
  <si>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</si>
  <si>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</si>
  <si>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</si>
  <si>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</si>
  <si>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</si>
  <si>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</si>
  <si>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</si>
  <si>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</si>
  <si>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</si>
  <si>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</si>
  <si>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</si>
  <si>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</si>
  <si>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</si>
  <si>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</si>
  <si>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</si>
  <si>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</si>
  <si>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</si>
  <si>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</si>
  <si>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</si>
  <si>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</si>
  <si>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</si>
  <si>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</si>
  <si>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</si>
  <si>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</si>
  <si>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</si>
  <si>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</si>
  <si>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</si>
  <si>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</si>
  <si>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</si>
  <si>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</si>
  <si>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</si>
  <si>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</si>
  <si>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</si>
  <si>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</si>
  <si>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</si>
  <si>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</si>
  <si>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</si>
  <si>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</si>
  <si>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</si>
  <si>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</si>
  <si>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</si>
  <si>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</si>
  <si>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</si>
  <si>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</si>
  <si>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</si>
  <si>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</si>
  <si>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</si>
  <si>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</si>
  <si>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</si>
  <si>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</si>
  <si>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</si>
  <si>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</si>
  <si>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</si>
  <si>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</si>
  <si>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</si>
  <si>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</si>
  <si>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</si>
  <si>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</si>
  <si>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</si>
  <si>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</si>
  <si>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</si>
  <si>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</si>
  <si>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</si>
  <si>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</si>
  <si>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</si>
  <si>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</si>
  <si>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</si>
  <si>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</si>
  <si>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</si>
  <si>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</si>
  <si>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</si>
  <si>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</si>
  <si>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</si>
  <si>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</si>
  <si>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</si>
  <si>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</si>
  <si>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</si>
  <si>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</si>
  <si>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</si>
  <si>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</si>
  <si>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</si>
  <si>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</si>
  <si>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</si>
  <si>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</si>
  <si>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</si>
  <si>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</si>
  <si>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</si>
  <si>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</si>
  <si>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</si>
  <si>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</si>
  <si>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</si>
  <si>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</si>
  <si>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</si>
  <si>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</si>
  <si>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</si>
  <si>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</si>
  <si>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</si>
  <si>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</si>
  <si>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</si>
  <si>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</si>
  <si>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</si>
  <si>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</si>
  <si>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</si>
  <si>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</si>
  <si>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</si>
  <si>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</si>
  <si>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</si>
  <si>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</si>
  <si>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</si>
  <si>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</si>
  <si>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</si>
  <si>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</si>
  <si>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</si>
  <si>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</si>
  <si>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</si>
  <si>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</si>
  <si>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</si>
  <si>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</si>
  <si>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</si>
  <si>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</si>
  <si>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</si>
  <si>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</si>
  <si>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</si>
  <si>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</si>
  <si>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</si>
  <si>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</si>
  <si>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</si>
  <si>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</si>
  <si>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</si>
  <si>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</si>
  <si>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</si>
  <si>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</si>
  <si>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</si>
  <si>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</si>
  <si>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</si>
  <si>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</si>
  <si>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</si>
  <si>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</si>
  <si>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</si>
  <si>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</si>
  <si>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</si>
  <si>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</si>
  <si>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</si>
  <si>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</si>
  <si>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</si>
  <si>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</si>
  <si>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</si>
  <si>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</si>
  <si>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</si>
  <si>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</si>
  <si>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</si>
  <si>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</si>
  <si>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</si>
  <si>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</si>
  <si>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</si>
  <si>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</si>
  <si>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</si>
  <si>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</si>
  <si>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</si>
  <si>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</si>
  <si>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</si>
  <si>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</si>
  <si>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</si>
  <si>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</si>
  <si>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</si>
  <si>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</si>
  <si>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</si>
  <si>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</si>
  <si>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</si>
  <si>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</si>
  <si>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</si>
  <si>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</si>
  <si>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</si>
  <si>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</si>
  <si>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</si>
  <si>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</si>
  <si>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</si>
  <si>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</si>
  <si>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</si>
  <si>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</si>
  <si>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</si>
  <si>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</si>
  <si>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</si>
  <si>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</si>
  <si>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</si>
  <si>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</si>
  <si>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</si>
  <si>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</si>
  <si>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</si>
  <si>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</si>
  <si>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</si>
  <si>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</si>
  <si>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</si>
  <si>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</si>
  <si>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</si>
  <si>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</si>
  <si>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</si>
  <si>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</si>
  <si>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</si>
  <si>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</si>
  <si>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</si>
  <si>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</si>
  <si>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</si>
  <si>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</si>
  <si>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</si>
  <si>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</si>
  <si>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</si>
  <si>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</si>
  <si>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</si>
  <si>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</si>
  <si>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</si>
  <si>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</si>
  <si>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</si>
  <si>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</si>
  <si>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</si>
  <si>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</si>
  <si>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</si>
  <si>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</si>
  <si>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</si>
  <si>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</si>
  <si>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</si>
  <si>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</si>
  <si>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</si>
  <si>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</si>
  <si>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</si>
  <si>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</si>
  <si>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</si>
  <si>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</si>
  <si>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</si>
  <si>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</si>
  <si>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</si>
  <si>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</si>
  <si>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</si>
  <si>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</si>
  <si>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</si>
  <si>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</si>
  <si>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</si>
  <si>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</si>
  <si>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</si>
  <si>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</si>
  <si>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</si>
  <si>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</si>
  <si>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</si>
  <si>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</si>
  <si>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</si>
  <si>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</si>
  <si>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</si>
  <si>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</si>
  <si>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</si>
  <si>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</si>
  <si>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</si>
  <si>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</si>
  <si>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</si>
  <si>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</si>
  <si>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</si>
  <si>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</si>
  <si>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</si>
  <si>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</si>
  <si>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</si>
  <si>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</si>
  <si>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</si>
  <si>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</si>
  <si>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</si>
  <si>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</si>
  <si>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</si>
  <si>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</si>
  <si>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</si>
  <si>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</si>
  <si>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</si>
  <si>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</si>
  <si>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</si>
  <si>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</si>
  <si>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</si>
  <si>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</si>
  <si>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</si>
  <si>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</si>
  <si>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</si>
  <si>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</si>
  <si>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</si>
  <si>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</si>
  <si>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</si>
  <si>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</si>
  <si>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</si>
  <si>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</si>
  <si>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</si>
  <si>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</si>
  <si>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</si>
  <si>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</si>
  <si>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</si>
  <si>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</si>
  <si>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</si>
  <si>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</si>
  <si>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</si>
  <si>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</si>
  <si>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</si>
  <si>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</si>
  <si>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</si>
  <si>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</si>
  <si>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</si>
  <si>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</si>
  <si>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</si>
  <si>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</si>
  <si>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</si>
  <si>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</si>
  <si>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</si>
  <si>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</si>
  <si>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</si>
  <si>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</si>
  <si>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</si>
  <si>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</si>
  <si>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</si>
  <si>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</si>
  <si>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</si>
  <si>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</si>
  <si>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</si>
  <si>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</si>
  <si>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</si>
  <si>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</si>
  <si>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</si>
  <si>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</si>
  <si>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</si>
  <si>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</si>
  <si>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</si>
  <si>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</si>
  <si>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</si>
  <si>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</si>
  <si>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</si>
  <si>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</si>
  <si>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</si>
  <si>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</si>
  <si>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</si>
  <si>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</si>
  <si>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</si>
  <si>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</si>
  <si>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</si>
  <si>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</si>
  <si>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</si>
  <si>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</si>
  <si>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</si>
  <si>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</si>
  <si>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</si>
  <si>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</si>
  <si>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</si>
  <si>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</si>
  <si>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</si>
  <si>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</si>
  <si>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</si>
  <si>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</si>
  <si>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</si>
  <si>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</si>
  <si>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</si>
  <si>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</si>
  <si>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</si>
  <si>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</si>
  <si>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</si>
  <si>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</si>
  <si>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</si>
  <si>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</si>
  <si>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</si>
  <si>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</si>
  <si>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</si>
  <si>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</si>
  <si>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</si>
  <si>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</si>
  <si>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</si>
  <si>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</si>
  <si>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</si>
  <si>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</si>
  <si>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</si>
  <si>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</si>
  <si>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</si>
  <si>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</si>
  <si>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</si>
  <si>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</si>
  <si>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</si>
  <si>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</si>
  <si>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</si>
  <si>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</si>
  <si>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</si>
  <si>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</si>
  <si>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</si>
  <si>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</si>
  <si>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</si>
  <si>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</si>
  <si>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</si>
  <si>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</si>
  <si>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</si>
  <si>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</si>
  <si>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</si>
  <si>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</si>
  <si>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</si>
  <si>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</si>
  <si>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</si>
  <si>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</si>
  <si>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</si>
  <si>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</si>
  <si>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</si>
  <si>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</si>
  <si>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</si>
  <si>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</si>
  <si>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</si>
  <si>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</si>
  <si>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</si>
  <si>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</si>
  <si>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</si>
  <si>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</si>
  <si>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</si>
  <si>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</si>
  <si>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</si>
  <si>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</si>
  <si>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</si>
  <si>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</si>
  <si>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</si>
  <si>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</si>
  <si>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</si>
  <si>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</si>
  <si>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</si>
  <si>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</si>
  <si>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</si>
  <si>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</si>
  <si>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</si>
  <si>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</si>
  <si>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</si>
  <si>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</si>
  <si>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</si>
  <si>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</si>
  <si>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</si>
  <si>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</si>
  <si>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</si>
  <si>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</si>
  <si>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</si>
  <si>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</si>
  <si>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</si>
  <si>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</si>
  <si>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</si>
  <si>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</si>
  <si>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</si>
  <si>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</si>
  <si>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</si>
  <si>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</si>
  <si>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</si>
  <si>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</si>
  <si>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</si>
  <si>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</si>
  <si>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</si>
  <si>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</si>
  <si>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</si>
  <si>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</si>
  <si>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</si>
  <si>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</si>
  <si>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</si>
  <si>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</si>
  <si>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</si>
  <si>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</si>
  <si>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</si>
  <si>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</si>
  <si>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</si>
  <si>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</si>
  <si>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</si>
  <si>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</si>
  <si>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</si>
  <si>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</si>
  <si>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</si>
  <si>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</si>
  <si>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</si>
  <si>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</si>
  <si>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</si>
  <si>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</si>
  <si>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</si>
  <si>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</si>
  <si>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</si>
  <si>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</si>
  <si>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</si>
  <si>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</si>
  <si>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</si>
  <si>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</si>
  <si>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</si>
  <si>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</si>
  <si>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</si>
  <si>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</si>
  <si>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</si>
  <si>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</si>
  <si>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</si>
  <si>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</si>
  <si>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</si>
  <si>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</si>
  <si>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</si>
  <si>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</si>
  <si>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</si>
  <si>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</si>
  <si>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</si>
  <si>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</si>
  <si>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</si>
  <si>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</si>
  <si>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</si>
  <si>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</si>
  <si>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</si>
  <si>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</si>
  <si>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</si>
  <si>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</si>
  <si>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</si>
  <si>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</si>
  <si>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</si>
  <si>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</si>
  <si>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</si>
  <si>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</si>
  <si>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</si>
  <si>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</si>
  <si>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</si>
  <si>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</si>
  <si>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</si>
  <si>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</si>
  <si>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</si>
  <si>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</si>
  <si>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</si>
  <si>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</si>
  <si>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</si>
  <si>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</si>
  <si>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</si>
  <si>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</si>
  <si>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</si>
  <si>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</si>
  <si>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</si>
  <si>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</si>
  <si>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</si>
  <si>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</si>
  <si>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</si>
  <si>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</si>
  <si>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</si>
  <si>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</si>
  <si>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</si>
  <si>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</si>
  <si>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</si>
  <si>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</si>
  <si>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</si>
  <si>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</si>
  <si>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</si>
  <si>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</si>
  <si>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</si>
  <si>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</si>
  <si>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</si>
  <si>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</si>
  <si>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</si>
  <si>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</si>
  <si>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</si>
  <si>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</si>
  <si>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</si>
  <si>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</si>
  <si>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</si>
  <si>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</si>
  <si>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</si>
  <si>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</si>
  <si>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</si>
  <si>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</si>
  <si>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</si>
  <si>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</si>
  <si>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</si>
  <si>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</si>
  <si>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</si>
  <si>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</si>
  <si>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</si>
  <si>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</si>
  <si>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</si>
  <si>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</si>
  <si>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</si>
  <si>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</si>
  <si>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</si>
  <si>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</si>
  <si>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</si>
  <si>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</si>
  <si>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</si>
  <si>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</si>
  <si>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</si>
  <si>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</si>
  <si>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</si>
  <si>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</si>
  <si>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</si>
  <si>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</si>
  <si>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</si>
  <si>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</si>
  <si>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</si>
  <si>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</si>
  <si>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</si>
  <si>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</si>
  <si>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</si>
  <si>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</si>
  <si>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</si>
  <si>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</si>
  <si>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</si>
  <si>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</si>
  <si>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</si>
  <si>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</si>
  <si>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</si>
  <si>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</si>
  <si>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</si>
  <si>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</si>
  <si>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</si>
  <si>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</si>
  <si>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</si>
  <si>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</si>
  <si>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</si>
  <si>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</si>
  <si>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</si>
  <si>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</si>
  <si>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</si>
  <si>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</si>
  <si>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</si>
  <si>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</si>
  <si>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</si>
  <si>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</si>
  <si>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</si>
  <si>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</si>
  <si>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</si>
  <si>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</si>
  <si>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</si>
  <si>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</si>
  <si>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</si>
  <si>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</si>
  <si>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</si>
  <si>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</si>
  <si>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</si>
  <si>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</si>
  <si>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</si>
  <si>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</si>
  <si>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</si>
  <si>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</si>
  <si>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</si>
  <si>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</si>
  <si>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</si>
  <si>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</si>
  <si>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</si>
  <si>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</si>
  <si>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</si>
  <si>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</si>
  <si>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</si>
  <si>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</si>
  <si>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</si>
  <si>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</si>
  <si>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</si>
  <si>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</si>
  <si>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</si>
  <si>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</si>
  <si>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</si>
  <si>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</si>
  <si>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</si>
  <si>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</si>
  <si>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</si>
  <si>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</si>
  <si>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</si>
  <si>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</si>
  <si>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</si>
  <si>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</si>
  <si>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</si>
  <si>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</si>
  <si>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</si>
  <si>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</si>
  <si>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</si>
  <si>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</si>
  <si>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</si>
  <si>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</si>
  <si>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</si>
  <si>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</si>
  <si>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</si>
  <si>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</si>
  <si>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</si>
  <si>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</si>
  <si>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</si>
  <si>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</si>
  <si>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</si>
  <si>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</si>
  <si>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</si>
  <si>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</si>
  <si>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</si>
  <si>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</si>
  <si>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</si>
  <si>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</si>
  <si>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</si>
  <si>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</si>
  <si>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</si>
  <si>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</si>
  <si>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</si>
  <si>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</si>
  <si>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</si>
  <si>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</si>
  <si>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</si>
  <si>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</si>
  <si>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</si>
  <si>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</si>
  <si>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</si>
  <si>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</si>
  <si>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</si>
  <si>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</si>
  <si>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</si>
  <si>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</si>
  <si>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</si>
  <si>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</si>
  <si>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</si>
  <si>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</si>
  <si>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</si>
  <si>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</si>
  <si>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</si>
  <si>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</si>
  <si>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</si>
  <si>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</si>
  <si>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</si>
  <si>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</si>
  <si>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</si>
  <si>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</si>
  <si>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</si>
  <si>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</si>
  <si>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</si>
  <si>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</si>
  <si>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</si>
  <si>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</si>
  <si>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</si>
  <si>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</si>
  <si>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</si>
  <si>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</si>
  <si>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</si>
  <si>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</si>
  <si>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</si>
  <si>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</si>
  <si>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</si>
  <si>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</si>
  <si>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</si>
  <si>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</si>
  <si>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</si>
  <si>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</si>
  <si>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</si>
  <si>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</si>
  <si>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</si>
  <si>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</si>
  <si>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</si>
  <si>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</si>
  <si>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</si>
  <si>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</si>
  <si>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</si>
  <si>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</si>
  <si>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</si>
  <si>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</si>
  <si>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</si>
  <si>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</si>
  <si>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</si>
  <si>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</si>
  <si>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</si>
  <si>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</si>
  <si>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</si>
  <si>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</si>
  <si>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</si>
  <si>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</si>
  <si>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</si>
  <si>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</si>
  <si>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</si>
  <si>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</si>
  <si>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</si>
  <si>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</si>
  <si>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</si>
  <si>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</si>
  <si>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</si>
  <si>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</si>
  <si>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</si>
  <si>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</si>
  <si>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</si>
  <si>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</si>
  <si>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</si>
  <si>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</si>
  <si>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</si>
  <si>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</si>
  <si>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</si>
  <si>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</si>
  <si>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</si>
  <si>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</si>
  <si>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</si>
  <si>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</si>
  <si>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</si>
  <si>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</si>
  <si>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</si>
  <si>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</si>
  <si>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</si>
  <si>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</si>
  <si>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</si>
  <si>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</si>
  <si>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</si>
  <si>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</si>
  <si>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</si>
  <si>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</si>
  <si>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</si>
  <si>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</si>
  <si>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</si>
  <si>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</si>
  <si>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</si>
  <si>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</si>
  <si>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</si>
  <si>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</si>
  <si>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</si>
  <si>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</si>
  <si>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</si>
  <si>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</si>
  <si>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</si>
  <si>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</si>
  <si>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</si>
  <si>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</si>
  <si>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</si>
  <si>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</si>
  <si>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</si>
  <si>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</si>
  <si>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</si>
  <si>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</si>
  <si>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</si>
  <si>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</si>
  <si>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</si>
  <si>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</si>
  <si>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</si>
  <si>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</si>
  <si>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</si>
  <si>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</si>
  <si>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</si>
  <si>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</si>
  <si>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</si>
  <si>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</si>
  <si>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</si>
  <si>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</si>
  <si>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</si>
  <si>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</si>
  <si>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</si>
  <si>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</si>
  <si>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</si>
  <si>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</si>
  <si>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</si>
  <si>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</si>
  <si>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</si>
  <si>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</si>
  <si>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</si>
  <si>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</si>
  <si>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</si>
  <si>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</si>
  <si>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</si>
  <si>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</si>
  <si>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</si>
  <si>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</si>
  <si>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</si>
  <si>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</si>
  <si>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</si>
  <si>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</si>
  <si>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</si>
  <si>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</si>
  <si>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</si>
  <si>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</si>
  <si>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</si>
  <si>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</si>
  <si>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</si>
  <si>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</si>
  <si>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</si>
  <si>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</si>
  <si>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</si>
  <si>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</si>
  <si>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</si>
  <si>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</si>
  <si>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</si>
  <si>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</si>
  <si>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</si>
  <si>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</si>
  <si>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</si>
  <si>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</si>
  <si>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</si>
  <si>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</si>
  <si>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</si>
  <si>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</si>
  <si>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</si>
  <si>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</si>
  <si>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</si>
  <si>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</si>
  <si>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</si>
  <si>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</si>
  <si>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</si>
  <si>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</si>
  <si>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</si>
  <si>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</si>
  <si>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</si>
  <si>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</si>
  <si>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</si>
  <si>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</si>
  <si>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</si>
  <si>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</si>
  <si>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</si>
  <si>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</si>
  <si>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</si>
  <si>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</si>
  <si>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</si>
  <si>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</si>
  <si>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</si>
  <si>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</si>
  <si>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</si>
  <si>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</si>
  <si>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</si>
  <si>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</si>
  <si>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</si>
  <si>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</si>
  <si>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</si>
  <si>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</si>
  <si>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</si>
  <si>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</si>
  <si>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</si>
  <si>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</si>
  <si>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</si>
  <si>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</si>
  <si>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</si>
  <si>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</si>
  <si>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</si>
  <si>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</si>
  <si>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</si>
  <si>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</si>
  <si>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</si>
  <si>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</si>
  <si>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</si>
  <si>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</si>
  <si>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</si>
  <si>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</si>
  <si>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</si>
  <si>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</si>
  <si>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</si>
  <si>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</si>
  <si>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</si>
  <si>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</si>
  <si>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</si>
  <si>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</si>
  <si>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</si>
  <si>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</si>
  <si>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</si>
  <si>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</si>
  <si>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</si>
  <si>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</si>
  <si>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</si>
  <si>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</si>
  <si>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</si>
  <si>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</si>
  <si>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</si>
  <si>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</si>
  <si>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</si>
  <si>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</si>
  <si>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</si>
  <si>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</si>
  <si>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</si>
  <si>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</si>
  <si>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</si>
  <si>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</si>
  <si>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</si>
  <si>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</si>
  <si>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</si>
  <si>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</si>
  <si>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</si>
  <si>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</si>
  <si>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</si>
  <si>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</si>
  <si>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</si>
  <si>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</si>
  <si>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</si>
  <si>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</si>
  <si>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</si>
  <si>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</si>
  <si>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</si>
  <si>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</si>
  <si>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</si>
  <si>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</si>
  <si>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</si>
  <si>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</si>
  <si>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</si>
  <si>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</si>
  <si>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</si>
  <si>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</si>
  <si>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</si>
  <si>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</si>
  <si>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</si>
  <si>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</si>
  <si>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</si>
  <si>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</si>
  <si>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</si>
  <si>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</si>
  <si>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</si>
  <si>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</si>
  <si>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</si>
  <si>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</si>
  <si>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</si>
  <si>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</si>
  <si>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</si>
  <si>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</si>
  <si>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</si>
  <si>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</si>
  <si>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</si>
  <si>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</si>
  <si>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</si>
  <si>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</si>
  <si>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</si>
  <si>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</si>
  <si>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</si>
  <si>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</si>
  <si>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</si>
  <si>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</si>
  <si>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</si>
  <si>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</si>
  <si>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</si>
  <si>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</si>
  <si>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</si>
  <si>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</si>
  <si>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</si>
  <si>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</si>
  <si>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</si>
  <si>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</si>
  <si>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</si>
  <si>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</si>
  <si>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</si>
  <si>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</si>
  <si>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</si>
  <si>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</si>
  <si>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</si>
  <si>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</si>
  <si>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</si>
  <si>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</si>
  <si>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</si>
  <si>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</si>
  <si>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</si>
  <si>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</si>
  <si>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</si>
  <si>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</si>
  <si>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</si>
  <si>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</si>
  <si>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</si>
  <si>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</si>
  <si>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</si>
  <si>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</si>
  <si>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</si>
  <si>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</si>
  <si>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</si>
  <si>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</si>
  <si>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</si>
  <si>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</si>
  <si>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</si>
  <si>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</si>
  <si>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</si>
  <si>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</si>
  <si>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</si>
  <si>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</si>
  <si>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</si>
  <si>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</si>
  <si>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</si>
  <si>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</si>
  <si>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</si>
  <si>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</si>
  <si>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</si>
  <si>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</si>
  <si>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</si>
  <si>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</si>
  <si>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</si>
  <si>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</si>
  <si>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</si>
  <si>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</si>
  <si>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</si>
  <si>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</si>
  <si>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</si>
  <si>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</si>
  <si>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</si>
  <si>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</si>
  <si>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</si>
  <si>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</si>
  <si>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</si>
  <si>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</si>
  <si>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</si>
  <si>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</si>
  <si>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</si>
  <si>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</si>
  <si>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</si>
  <si>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</si>
  <si>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</si>
  <si>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</si>
  <si>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</si>
  <si>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</si>
  <si>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</si>
  <si>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</si>
  <si>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</si>
  <si>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</si>
  <si>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</si>
  <si>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</si>
  <si>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</si>
  <si>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</si>
  <si>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</si>
  <si>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</si>
  <si>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</si>
  <si>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</si>
  <si>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</si>
  <si>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</si>
  <si>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</si>
  <si>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</si>
  <si>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</si>
  <si>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</si>
  <si>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</si>
  <si>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</si>
  <si>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</si>
  <si>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</si>
  <si>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</si>
  <si>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</si>
  <si>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</si>
  <si>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</si>
  <si>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</si>
  <si>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</si>
  <si>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</si>
  <si>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</si>
  <si>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</si>
  <si>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</si>
  <si>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</si>
  <si>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</si>
  <si>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</si>
  <si>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</si>
  <si>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</si>
  <si>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</si>
  <si>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</si>
  <si>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</si>
  <si>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</si>
  <si>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</si>
  <si>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</si>
  <si>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</si>
  <si>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</si>
  <si>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</si>
  <si>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</si>
  <si>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</si>
  <si>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</si>
  <si>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</si>
  <si>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</si>
  <si>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</si>
  <si>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</si>
  <si>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</si>
  <si>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</si>
  <si>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</si>
  <si>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</si>
  <si>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</si>
  <si>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</si>
  <si>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</si>
  <si>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</si>
  <si>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</si>
  <si>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</si>
  <si>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</si>
  <si>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</si>
  <si>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</si>
  <si>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</si>
  <si>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</si>
  <si>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</si>
  <si>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</si>
  <si>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</si>
  <si>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</si>
  <si>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</si>
  <si>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</si>
  <si>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</si>
  <si>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</si>
  <si>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</si>
  <si>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</si>
  <si>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</si>
  <si>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</si>
  <si>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</si>
  <si>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</si>
  <si>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</si>
  <si>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</si>
  <si>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</si>
  <si>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</si>
  <si>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</si>
  <si>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</si>
  <si>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</si>
  <si>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</si>
  <si>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</si>
  <si>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</si>
  <si>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</si>
  <si>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</si>
  <si>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</si>
  <si>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</si>
  <si>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</si>
  <si>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</si>
  <si>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</si>
  <si>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</si>
  <si>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</si>
  <si>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</si>
  <si>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</si>
  <si>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</si>
  <si>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</si>
  <si>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</si>
  <si>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</si>
  <si>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</si>
  <si>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</si>
  <si>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</si>
  <si>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</si>
  <si>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</si>
  <si>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</si>
  <si>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</si>
  <si>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</si>
  <si>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</si>
  <si>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</si>
  <si>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</si>
  <si>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</si>
  <si>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</si>
  <si>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</si>
  <si>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</si>
  <si>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</si>
  <si>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</si>
  <si>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</si>
  <si>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</si>
  <si>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</si>
  <si>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</si>
  <si>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</si>
  <si>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</si>
  <si>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</si>
  <si>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</si>
  <si>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</si>
  <si>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</si>
  <si>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</si>
  <si>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</si>
  <si>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</si>
  <si>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</si>
  <si>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</si>
  <si>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</si>
  <si>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</si>
  <si>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</si>
  <si>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</si>
  <si>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</si>
  <si>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</si>
  <si>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</si>
  <si>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</si>
  <si>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</si>
  <si>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</si>
  <si>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</si>
  <si>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</si>
  <si>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</si>
  <si>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</si>
  <si>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</si>
  <si>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</si>
  <si>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</si>
  <si>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</si>
  <si>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</si>
  <si>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</si>
  <si>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</si>
  <si>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</si>
  <si>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</si>
  <si>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</si>
  <si>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</si>
  <si>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</si>
  <si>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</si>
  <si>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</si>
  <si>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</si>
  <si>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</si>
  <si>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</si>
  <si>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</si>
  <si>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</si>
  <si>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</si>
  <si>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</si>
  <si>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</si>
  <si>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</si>
  <si>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</si>
  <si>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</si>
  <si>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</si>
  <si>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</si>
  <si>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</si>
  <si>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</si>
  <si>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</si>
  <si>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</si>
  <si>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</si>
  <si>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</si>
  <si>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</si>
  <si>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</si>
  <si>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</si>
  <si>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</si>
  <si>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</si>
  <si>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</si>
  <si>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</si>
  <si>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</si>
  <si>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</si>
  <si>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</si>
  <si>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</si>
  <si>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</si>
  <si>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</si>
  <si>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</si>
  <si>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</si>
  <si>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</si>
  <si>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</si>
  <si>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</si>
  <si>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</si>
  <si>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</si>
  <si>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</si>
  <si>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</si>
  <si>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</si>
  <si>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</si>
  <si>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</si>
  <si>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</si>
  <si>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</si>
  <si>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</si>
  <si>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</si>
  <si>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</si>
  <si>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</si>
  <si>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</si>
  <si>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</si>
  <si>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</si>
  <si>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</si>
  <si>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</si>
  <si>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</si>
  <si>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</si>
  <si>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</si>
  <si>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</si>
  <si>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</si>
  <si>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</si>
  <si>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</si>
  <si>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</si>
  <si>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</si>
  <si>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</si>
  <si>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</si>
  <si>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</si>
  <si>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</si>
  <si>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</si>
  <si>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</si>
  <si>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</si>
  <si>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</si>
  <si>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</si>
  <si>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</si>
  <si>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</si>
  <si>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</si>
  <si>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</si>
  <si>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</si>
  <si>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</si>
  <si>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</si>
  <si>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</si>
  <si>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</si>
  <si>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</si>
  <si>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</si>
  <si>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</si>
  <si>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</si>
  <si>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</si>
  <si>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</si>
  <si>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</si>
  <si>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</si>
  <si>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</si>
  <si>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</si>
  <si>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</si>
  <si>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</si>
  <si>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</si>
  <si>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</si>
  <si>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</si>
  <si>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</si>
  <si>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</si>
  <si>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</si>
  <si>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</si>
  <si>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</si>
  <si>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</si>
  <si>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</si>
  <si>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</si>
  <si>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</si>
  <si>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</si>
  <si>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</si>
  <si>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</si>
  <si>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</si>
  <si>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</si>
  <si>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</si>
  <si>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</si>
  <si>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</si>
  <si>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</si>
  <si>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</si>
  <si>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</si>
  <si>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</si>
  <si>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</si>
  <si>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</si>
  <si>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</si>
  <si>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</si>
  <si>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</si>
  <si>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</si>
  <si>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</si>
  <si>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</si>
  <si>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</si>
  <si>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</si>
  <si>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</si>
  <si>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</si>
  <si>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</si>
  <si>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</si>
  <si>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</si>
  <si>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</si>
  <si>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</si>
  <si>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</si>
  <si>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</si>
  <si>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</si>
  <si>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</si>
  <si>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</si>
  <si>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</si>
  <si>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</si>
  <si>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</si>
  <si>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</si>
  <si>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</si>
  <si>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</si>
  <si>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</si>
  <si>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</si>
  <si>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</si>
  <si>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</si>
  <si>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</si>
  <si>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</si>
  <si>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</si>
  <si>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</si>
  <si>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</si>
  <si>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</si>
  <si>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</si>
  <si>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</si>
  <si>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</si>
  <si>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</si>
  <si>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</si>
  <si>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</si>
  <si>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</si>
  <si>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</si>
  <si>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</si>
  <si>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</si>
  <si>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</si>
  <si>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</si>
  <si>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</si>
  <si>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</si>
  <si>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</si>
  <si>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</si>
  <si>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</si>
  <si>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</si>
  <si>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</si>
  <si>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</si>
  <si>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</si>
  <si>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</si>
  <si>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</si>
  <si>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</si>
  <si>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</si>
  <si>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</si>
  <si>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</si>
  <si>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</si>
  <si>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</si>
  <si>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</si>
  <si>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</si>
  <si>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</si>
  <si>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</si>
  <si>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</si>
  <si>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</si>
  <si>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</si>
  <si>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</si>
  <si>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</si>
  <si>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</si>
  <si>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</si>
  <si>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</si>
  <si>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</si>
  <si>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</si>
  <si>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</si>
  <si>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</si>
  <si>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</si>
  <si>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</si>
  <si>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</si>
  <si>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</si>
  <si>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</si>
  <si>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</si>
  <si>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</si>
  <si>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</si>
  <si>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</si>
  <si>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</si>
  <si>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</si>
  <si>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</si>
  <si>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</si>
  <si>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</si>
  <si>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</si>
  <si>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</si>
  <si>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</si>
  <si>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</si>
  <si>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</si>
  <si>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</si>
  <si>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</si>
  <si>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</si>
  <si>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</si>
  <si>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</si>
  <si>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</si>
  <si>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</si>
  <si>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</si>
  <si>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</si>
  <si>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</si>
  <si>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</si>
  <si>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</si>
  <si>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</si>
  <si>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</si>
  <si>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</si>
  <si>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</si>
  <si>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</si>
  <si>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</si>
  <si>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</si>
  <si>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</si>
  <si>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</si>
  <si>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</si>
  <si>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</si>
  <si>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</si>
  <si>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</si>
  <si>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</si>
  <si>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</si>
  <si>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</si>
  <si>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</si>
  <si>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</si>
  <si>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</si>
  <si>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</si>
  <si>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</si>
  <si>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</si>
  <si>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</si>
  <si>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</si>
  <si>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</si>
  <si>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</si>
  <si>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</si>
  <si>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</si>
  <si>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</si>
  <si>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</si>
  <si>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</si>
  <si>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</si>
  <si>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</si>
  <si>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</si>
  <si>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</si>
  <si>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</si>
  <si>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</si>
  <si>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</si>
  <si>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</si>
  <si>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</si>
  <si>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</si>
  <si>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</si>
  <si>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</si>
  <si>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</si>
  <si>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</si>
  <si>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</si>
  <si>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</si>
  <si>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</si>
  <si>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</si>
  <si>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</si>
  <si>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</si>
  <si>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</si>
  <si>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</si>
  <si>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</si>
  <si>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</si>
  <si>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</si>
  <si>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</si>
  <si>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</si>
  <si>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</si>
  <si>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</si>
  <si>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</si>
  <si>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</si>
  <si>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</si>
  <si>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</si>
  <si>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</si>
  <si>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</si>
  <si>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</si>
  <si>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</si>
  <si>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</si>
  <si>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</si>
  <si>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</si>
  <si>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</si>
  <si>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</si>
  <si>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</si>
  <si>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</si>
  <si>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</si>
  <si>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</si>
  <si>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</si>
  <si>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</si>
  <si>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</si>
  <si>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</si>
  <si>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</si>
  <si>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</si>
  <si>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</si>
  <si>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</si>
  <si>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</si>
  <si>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</si>
  <si>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</si>
  <si>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</si>
  <si>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</si>
  <si>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</si>
  <si>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</si>
  <si>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</si>
  <si>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</si>
  <si>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</si>
  <si>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</si>
  <si>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</si>
  <si>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</si>
  <si>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</si>
  <si>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</si>
  <si>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</si>
  <si>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</si>
  <si>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</si>
  <si>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</si>
  <si>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</si>
  <si>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</si>
  <si>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</si>
  <si>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</si>
  <si>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</si>
  <si>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</si>
  <si>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</si>
  <si>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</si>
  <si>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</si>
  <si>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</si>
  <si>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</si>
  <si>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</si>
  <si>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</si>
  <si>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</si>
  <si>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</si>
  <si>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</si>
  <si>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</si>
  <si>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</si>
  <si>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</si>
  <si>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</si>
  <si>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</si>
  <si>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</si>
  <si>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</si>
  <si>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</si>
  <si>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</si>
  <si>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</si>
  <si>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</si>
  <si>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</si>
  <si>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</si>
  <si>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</si>
  <si>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</si>
  <si>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</si>
  <si>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</si>
  <si>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</si>
  <si>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</si>
  <si>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</si>
  <si>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</si>
  <si>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</si>
  <si>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</si>
  <si>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</si>
  <si>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</si>
  <si>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</si>
  <si>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</si>
  <si>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</si>
  <si>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</si>
  <si>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</si>
  <si>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</si>
  <si>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</si>
  <si>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</si>
  <si>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</si>
  <si>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</si>
  <si>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</si>
  <si>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</si>
  <si>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</si>
  <si>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</si>
  <si>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</si>
  <si>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</si>
  <si>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</si>
  <si>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</si>
  <si>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</si>
  <si>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</si>
  <si>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</si>
  <si>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</si>
  <si>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</si>
  <si>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</si>
  <si>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</si>
  <si>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</si>
  <si>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</si>
  <si>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</si>
  <si>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</si>
  <si>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</si>
  <si>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</si>
  <si>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</si>
  <si>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</si>
  <si>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</si>
  <si>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</si>
  <si>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</si>
  <si>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</si>
  <si>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</si>
  <si>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</si>
  <si>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</si>
  <si>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</si>
  <si>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</si>
  <si>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</si>
  <si>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</si>
  <si>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</si>
  <si>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</si>
  <si>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</si>
  <si>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</si>
  <si>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</si>
  <si>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</si>
  <si>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</si>
  <si>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</si>
  <si>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</si>
  <si>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</si>
  <si>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</si>
  <si>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</si>
  <si>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</si>
  <si>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</si>
  <si>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</si>
  <si>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</si>
  <si>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</si>
  <si>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</si>
  <si>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</si>
  <si>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</si>
  <si>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</si>
  <si>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</si>
  <si>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</si>
  <si>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</si>
  <si>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</si>
  <si>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</si>
  <si>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</si>
  <si>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</si>
  <si>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</si>
  <si>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</si>
  <si>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</si>
  <si>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</si>
  <si>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</si>
  <si>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</si>
  <si>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</si>
  <si>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</si>
  <si>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</si>
  <si>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</si>
  <si>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</si>
  <si>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</si>
  <si>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</si>
  <si>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</si>
  <si>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</si>
  <si>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</si>
  <si>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</si>
  <si>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</si>
  <si>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</si>
  <si>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</si>
  <si>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</si>
  <si>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</si>
  <si>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</si>
  <si>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</si>
  <si>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</si>
  <si>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</si>
  <si>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</si>
  <si>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</si>
  <si>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</si>
  <si>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</si>
  <si>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</si>
  <si>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</si>
  <si>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</si>
  <si>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</si>
  <si>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</si>
  <si>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</si>
  <si>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</si>
  <si>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</si>
  <si>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</si>
  <si>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</si>
  <si>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</si>
  <si>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</si>
  <si>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</si>
  <si>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</si>
  <si>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</si>
  <si>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</si>
  <si>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</si>
  <si>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</si>
  <si>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</si>
  <si>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</si>
  <si>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</si>
  <si>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</si>
  <si>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</si>
  <si>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</si>
  <si>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</si>
  <si>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</si>
  <si>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</si>
  <si>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</si>
  <si>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</si>
  <si>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</si>
  <si>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</si>
  <si>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</si>
  <si>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</si>
  <si>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</si>
  <si>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</si>
  <si>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</si>
  <si>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</si>
  <si>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</si>
  <si>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</si>
  <si>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</si>
  <si>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</si>
  <si>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</si>
  <si>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</si>
  <si>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</si>
  <si>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</si>
  <si>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</si>
  <si>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</si>
  <si>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</si>
  <si>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</si>
  <si>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</si>
  <si>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</si>
  <si>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</si>
  <si>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</si>
  <si>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</si>
  <si>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</si>
  <si>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</si>
  <si>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</si>
  <si>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</si>
  <si>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</si>
  <si>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</si>
  <si>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</si>
  <si>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</si>
  <si>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</si>
  <si>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</si>
  <si>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</si>
  <si>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</si>
  <si>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</si>
  <si>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</si>
  <si>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</si>
  <si>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</si>
  <si>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</si>
  <si>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</si>
  <si>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</si>
  <si>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</si>
  <si>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</si>
  <si>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</si>
  <si>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</si>
  <si>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</si>
  <si>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</si>
  <si>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</si>
  <si>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</si>
  <si>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</si>
  <si>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</si>
  <si>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</si>
  <si>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</si>
  <si>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</si>
  <si>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</si>
  <si>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</si>
  <si>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</si>
  <si>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</si>
  <si>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</si>
  <si>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</si>
  <si>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</si>
  <si>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</si>
  <si>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</si>
  <si>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</si>
  <si>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</si>
  <si>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</si>
  <si>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</si>
  <si>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</si>
  <si>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</si>
  <si>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</si>
  <si>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</si>
  <si>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</si>
  <si>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</si>
  <si>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</si>
  <si>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</si>
  <si>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</si>
  <si>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</si>
  <si>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</si>
  <si>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</si>
  <si>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</si>
  <si>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</si>
  <si>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</si>
  <si>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</si>
  <si>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</si>
  <si>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</si>
  <si>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</si>
  <si>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</si>
  <si>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</si>
  <si>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</si>
  <si>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</si>
  <si>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</si>
  <si>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</si>
  <si>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</si>
  <si>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</si>
  <si>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</si>
  <si>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</si>
  <si>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</si>
  <si>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</si>
  <si>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</si>
  <si>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</si>
  <si>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</si>
  <si>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</si>
  <si>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</si>
  <si>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</si>
  <si>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</si>
  <si>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</si>
  <si>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</si>
  <si>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</si>
  <si>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</si>
  <si>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</si>
  <si>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</si>
  <si>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</si>
  <si>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</si>
  <si>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</si>
  <si>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</si>
  <si>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</si>
  <si>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</si>
  <si>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</si>
  <si>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</si>
  <si>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</si>
  <si>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</si>
  <si>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</si>
  <si>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</si>
  <si>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</si>
  <si>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</si>
  <si>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</si>
  <si>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</si>
  <si>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</si>
  <si>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</si>
  <si>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</si>
  <si>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</si>
  <si>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</si>
  <si>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</si>
  <si>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</si>
  <si>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</si>
  <si>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</si>
  <si>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</si>
  <si>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</si>
  <si>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</si>
  <si>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</si>
  <si>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</si>
  <si>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</si>
  <si>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</si>
  <si>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</si>
  <si>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</si>
  <si>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</si>
  <si>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</si>
  <si>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</si>
  <si>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</si>
  <si>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</si>
  <si>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</si>
  <si>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</si>
  <si>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</si>
  <si>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</si>
  <si>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</si>
  <si>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</si>
  <si>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</si>
  <si>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</si>
  <si>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</si>
  <si>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</si>
  <si>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</si>
  <si>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</si>
  <si>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</si>
  <si>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</si>
  <si>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</si>
  <si>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</si>
  <si>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</si>
  <si>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</si>
  <si>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</si>
  <si>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</si>
  <si>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</si>
  <si>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</si>
  <si>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</si>
  <si>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</si>
  <si>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</si>
  <si>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</si>
  <si>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</si>
  <si>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</si>
  <si>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</si>
  <si>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</si>
  <si>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</si>
  <si>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</si>
  <si>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</si>
  <si>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</si>
  <si>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</si>
  <si>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</si>
  <si>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</si>
  <si>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</si>
  <si>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</si>
  <si>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</si>
  <si>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</si>
  <si>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</si>
  <si>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</si>
  <si>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</si>
  <si>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</si>
  <si>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</si>
  <si>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</si>
  <si>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</si>
  <si>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</si>
  <si>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</si>
  <si>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</si>
  <si>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</si>
  <si>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</si>
  <si>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</si>
  <si>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</si>
  <si>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</si>
  <si>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</si>
  <si>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</si>
  <si>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</si>
  <si>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</si>
  <si>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</si>
  <si>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</si>
  <si>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</si>
  <si>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</si>
  <si>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</si>
  <si>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</si>
  <si>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</si>
  <si>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</si>
  <si>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</si>
  <si>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</si>
  <si>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</si>
  <si>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</si>
  <si>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</si>
  <si>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</si>
  <si>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</si>
  <si>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</si>
  <si>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</si>
  <si>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</si>
  <si>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</si>
  <si>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</si>
  <si>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</si>
  <si>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</si>
  <si>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</si>
  <si>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</si>
  <si>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</si>
  <si>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</si>
  <si>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</si>
  <si>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</si>
  <si>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</si>
  <si>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</si>
  <si>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</si>
  <si>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</si>
  <si>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</si>
  <si>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</si>
  <si>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</si>
  <si>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</si>
  <si>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</si>
  <si>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</si>
  <si>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</si>
  <si>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</si>
  <si>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</si>
  <si>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</si>
  <si>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</si>
  <si>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</si>
  <si>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</si>
  <si>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</si>
  <si>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</si>
  <si>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</si>
  <si>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</si>
  <si>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</si>
  <si>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</si>
  <si>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</si>
  <si>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</si>
  <si>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</si>
  <si>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</si>
  <si>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</si>
  <si>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</si>
  <si>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</si>
  <si>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</si>
  <si>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</si>
  <si>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</si>
  <si>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</si>
  <si>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</si>
  <si>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</si>
  <si>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</si>
  <si>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</si>
  <si>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</si>
  <si>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</si>
  <si>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</si>
  <si>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</si>
  <si>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</si>
  <si>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</si>
  <si>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</si>
  <si>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</si>
  <si>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</si>
  <si>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</si>
  <si>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</si>
  <si>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</si>
  <si>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</si>
  <si>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</si>
  <si>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</si>
  <si>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</si>
  <si>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</si>
  <si>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</si>
  <si>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</si>
  <si>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</si>
  <si>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</si>
  <si>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</si>
  <si>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</si>
  <si>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</si>
  <si>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</si>
  <si>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</si>
  <si>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</si>
  <si>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</si>
  <si>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</si>
  <si>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</si>
  <si>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</si>
  <si>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</si>
  <si>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</si>
  <si>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</si>
  <si>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</si>
  <si>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</si>
  <si>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</si>
  <si>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</si>
  <si>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</si>
  <si>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</si>
  <si>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</si>
  <si>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</si>
  <si>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</si>
  <si>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</si>
  <si>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</si>
  <si>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</si>
  <si>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</si>
  <si>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</si>
  <si>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</si>
  <si>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</si>
  <si>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</si>
  <si>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</si>
  <si>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</si>
  <si>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</si>
  <si>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</si>
  <si>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</si>
  <si>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</si>
  <si>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</si>
  <si>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</si>
  <si>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</si>
  <si>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</si>
  <si>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</si>
  <si>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</si>
  <si>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</si>
  <si>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</si>
  <si>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</si>
  <si>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</si>
  <si>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</si>
  <si>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</si>
  <si>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</si>
  <si>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</si>
  <si>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</si>
  <si>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</si>
  <si>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</si>
  <si>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</si>
  <si>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</si>
  <si>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</si>
  <si>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</si>
  <si>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</si>
  <si>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</si>
  <si>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</si>
  <si>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</si>
  <si>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</si>
  <si>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</si>
  <si>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</si>
  <si>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</si>
  <si>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</si>
  <si>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</si>
  <si>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</si>
  <si>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</si>
  <si>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</si>
  <si>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</si>
  <si>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</si>
  <si>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</si>
  <si>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</si>
  <si>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</si>
  <si>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</si>
  <si>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</si>
  <si>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</si>
  <si>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</si>
  <si>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</si>
  <si>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</si>
  <si>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</si>
  <si>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</si>
  <si>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</si>
  <si>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</si>
  <si>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</si>
  <si>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</si>
  <si>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</si>
  <si>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</si>
  <si>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</si>
  <si>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</si>
  <si>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</si>
  <si>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</si>
  <si>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</si>
  <si>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</si>
  <si>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</si>
  <si>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</si>
  <si>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</si>
  <si>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</si>
  <si>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</si>
  <si>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</si>
  <si>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</si>
  <si>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</si>
  <si>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</si>
  <si>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</si>
  <si>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</si>
  <si>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</si>
  <si>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</si>
  <si>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</si>
  <si>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</si>
  <si>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</si>
  <si>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</si>
  <si>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</si>
  <si>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</si>
  <si>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</si>
  <si>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</si>
  <si>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</si>
  <si>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</si>
  <si>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</si>
  <si>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</si>
  <si>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</si>
  <si>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</si>
  <si>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</si>
  <si>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</si>
  <si>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</si>
  <si>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</si>
  <si>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</si>
  <si>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</si>
  <si>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</si>
  <si>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</si>
  <si>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</si>
  <si>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</si>
  <si>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</si>
  <si>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</si>
  <si>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</si>
  <si>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</si>
  <si>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</si>
  <si>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</si>
  <si>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</si>
  <si>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</si>
  <si>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</si>
  <si>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</si>
  <si>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</si>
  <si>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</si>
  <si>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</si>
  <si>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</si>
  <si>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</si>
  <si>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</si>
  <si>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</si>
  <si>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</si>
  <si>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</si>
  <si>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</si>
  <si>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</si>
  <si>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</si>
  <si>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</si>
  <si>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</si>
  <si>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</si>
  <si>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</si>
  <si>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</si>
  <si>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</si>
  <si>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</si>
  <si>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</si>
  <si>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</si>
  <si>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</si>
  <si>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</si>
  <si>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</si>
  <si>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</si>
  <si>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</si>
  <si>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</si>
  <si>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</si>
  <si>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</si>
  <si>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</si>
  <si>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</si>
  <si>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</si>
  <si>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</si>
  <si>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</si>
  <si>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</si>
  <si>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</si>
  <si>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</si>
  <si>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</si>
  <si>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</si>
  <si>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</si>
  <si>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</si>
  <si>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</si>
  <si>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</si>
  <si>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</si>
  <si>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</si>
  <si>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</si>
  <si>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</si>
  <si>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</si>
  <si>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</si>
  <si>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</si>
  <si>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</si>
  <si>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</si>
  <si>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</si>
  <si>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</si>
  <si>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</si>
  <si>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</si>
  <si>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</si>
  <si>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</si>
  <si>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</si>
  <si>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</si>
  <si>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</si>
  <si>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</si>
  <si>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</si>
  <si>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</si>
  <si>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</si>
  <si>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</si>
  <si>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</si>
  <si>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</si>
  <si>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</si>
  <si>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</si>
  <si>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</si>
  <si>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</si>
  <si>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</si>
  <si>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</si>
  <si>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</si>
  <si>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</si>
  <si>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</si>
  <si>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</si>
  <si>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</si>
  <si>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</si>
  <si>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</si>
  <si>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</si>
  <si>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</si>
  <si>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</si>
  <si>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</si>
  <si>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</si>
  <si>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</si>
  <si>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</si>
  <si>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</si>
  <si>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</si>
  <si>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</si>
  <si>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</si>
  <si>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</si>
  <si>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</si>
  <si>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</si>
  <si>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</si>
  <si>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</si>
  <si>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</si>
  <si>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</si>
  <si>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</si>
  <si>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</si>
  <si>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</si>
  <si>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</si>
  <si>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</si>
  <si>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</si>
  <si>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</si>
  <si>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</si>
  <si>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</si>
  <si>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</si>
  <si>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</si>
  <si>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</si>
  <si>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</si>
  <si>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</si>
  <si>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</si>
  <si>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</si>
  <si>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</si>
  <si>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</si>
  <si>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</si>
  <si>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</si>
  <si>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</si>
  <si>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</si>
  <si>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</si>
  <si>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</si>
  <si>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</si>
  <si>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</si>
  <si>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</si>
  <si>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</si>
  <si>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</si>
  <si>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</si>
  <si>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</si>
  <si>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</si>
  <si>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</si>
  <si>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</si>
  <si>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</si>
  <si>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</si>
  <si>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</si>
  <si>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</si>
  <si>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</si>
  <si>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</si>
  <si>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</si>
  <si>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</si>
  <si>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</si>
  <si>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</si>
  <si>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</si>
  <si>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</si>
  <si>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</si>
  <si>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</si>
  <si>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</si>
  <si>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</si>
  <si>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</si>
  <si>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</si>
  <si>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</si>
  <si>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</si>
  <si>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</si>
  <si>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</si>
  <si>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</si>
  <si>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</si>
  <si>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</si>
  <si>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</si>
  <si>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</si>
  <si>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</si>
  <si>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</si>
  <si>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</si>
  <si>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</si>
  <si>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</si>
  <si>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</si>
  <si>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</si>
  <si>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</si>
  <si>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</si>
  <si>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</si>
  <si>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</si>
  <si>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</si>
  <si>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</si>
  <si>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</si>
  <si>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</si>
  <si>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</si>
  <si>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</si>
  <si>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</si>
  <si>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</si>
  <si>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</si>
  <si>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</si>
  <si>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</si>
  <si>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</si>
  <si>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</si>
  <si>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</si>
  <si>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</si>
  <si>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</si>
  <si>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</si>
  <si>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</si>
  <si>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</si>
  <si>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</si>
  <si>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</si>
  <si>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</si>
  <si>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</si>
  <si>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</si>
  <si>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</si>
  <si>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</si>
  <si>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</si>
  <si>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</si>
  <si>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</si>
  <si>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</si>
  <si>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</si>
  <si>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</si>
  <si>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</si>
  <si>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</si>
  <si>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</si>
  <si>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</si>
  <si>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</si>
  <si>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</si>
  <si>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</si>
  <si>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</si>
  <si>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</si>
  <si>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</si>
  <si>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</si>
  <si>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</si>
  <si>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</si>
  <si>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</si>
  <si>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</si>
  <si>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</si>
  <si>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</si>
  <si>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</si>
  <si>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</si>
  <si>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</si>
  <si>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</si>
  <si>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</si>
  <si>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</si>
  <si>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</si>
  <si>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</si>
  <si>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</si>
  <si>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</si>
  <si>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</si>
  <si>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</si>
  <si>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</si>
  <si>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</si>
  <si>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</si>
  <si>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</si>
  <si>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</si>
  <si>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</si>
  <si>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</si>
  <si>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</si>
  <si>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</si>
  <si>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</si>
  <si>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</si>
  <si>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</si>
  <si>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</si>
  <si>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</si>
  <si>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</si>
  <si>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</si>
  <si>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</si>
  <si>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</si>
  <si>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</si>
  <si>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</si>
  <si>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</si>
  <si>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</si>
  <si>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</si>
  <si>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</si>
  <si>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</si>
  <si>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</si>
  <si>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</si>
  <si>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</si>
  <si>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</si>
  <si>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</si>
  <si>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</si>
  <si>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</si>
  <si>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</si>
  <si>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</si>
  <si>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</si>
  <si>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</si>
  <si>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</si>
  <si>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</si>
  <si>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</si>
  <si>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</si>
  <si>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</si>
  <si>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</si>
  <si>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</si>
  <si>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</si>
  <si>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</si>
  <si>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</si>
  <si>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</si>
  <si>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</si>
  <si>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</si>
  <si>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</si>
  <si>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</si>
  <si>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</si>
  <si>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</si>
  <si>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</si>
  <si>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</si>
  <si>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</si>
  <si>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</si>
  <si>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</si>
  <si>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</si>
  <si>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</si>
  <si>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</si>
  <si>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</si>
  <si>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</si>
  <si>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</si>
  <si>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</si>
  <si>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</si>
  <si>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</si>
  <si>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</si>
  <si>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</si>
  <si>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</si>
  <si>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</si>
  <si>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</si>
  <si>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</si>
  <si>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</si>
  <si>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</si>
  <si>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</si>
  <si>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</si>
  <si>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</si>
  <si>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</si>
  <si>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</si>
  <si>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</si>
  <si>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</si>
  <si>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</si>
  <si>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</si>
  <si>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</si>
  <si>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</si>
  <si>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</si>
  <si>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</si>
  <si>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</si>
  <si>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</si>
  <si>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</si>
  <si>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</si>
  <si>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</si>
  <si>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</si>
  <si>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</si>
  <si>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</si>
  <si>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</si>
  <si>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</si>
  <si>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</si>
  <si>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</si>
  <si>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</si>
  <si>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</si>
  <si>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</si>
  <si>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</si>
  <si>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</si>
  <si>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</si>
  <si>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</si>
  <si>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</si>
  <si>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</si>
  <si>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</si>
  <si>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</si>
  <si>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</si>
  <si>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</si>
  <si>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</si>
  <si>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</si>
  <si>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</si>
  <si>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</si>
  <si>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</si>
  <si>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</si>
  <si>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</si>
  <si>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</si>
  <si>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</si>
  <si>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</si>
  <si>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</si>
  <si>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</si>
  <si>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</si>
  <si>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</si>
  <si>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</si>
  <si>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</si>
  <si>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</si>
  <si>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</si>
  <si>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</si>
  <si>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</si>
  <si>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</si>
  <si>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</si>
  <si>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</si>
  <si>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</si>
  <si>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</si>
  <si>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</si>
  <si>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</si>
  <si>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</si>
  <si>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</si>
  <si>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</si>
  <si>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</si>
  <si>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</si>
  <si>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</si>
  <si>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</si>
  <si>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</si>
  <si>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</si>
  <si>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</si>
  <si>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</si>
  <si>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</si>
  <si>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</si>
  <si>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</si>
  <si>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</si>
  <si>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</si>
  <si>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</si>
  <si>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</si>
  <si>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</si>
  <si>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</si>
  <si>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</si>
  <si>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</si>
  <si>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</si>
  <si>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</si>
  <si>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</si>
  <si>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</si>
  <si>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</si>
  <si>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</si>
  <si>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</si>
  <si>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</si>
  <si>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</si>
  <si>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</si>
  <si>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</si>
  <si>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</si>
  <si>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</si>
  <si>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</si>
  <si>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</si>
  <si>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</si>
  <si>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</si>
  <si>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</si>
  <si>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</si>
  <si>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</si>
  <si>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</si>
  <si>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</si>
  <si>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</si>
  <si>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</si>
  <si>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</si>
  <si>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</si>
  <si>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</si>
  <si>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</si>
  <si>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</si>
  <si>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</si>
  <si>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</si>
  <si>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</si>
  <si>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</si>
  <si>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</si>
  <si>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</si>
  <si>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</si>
  <si>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</si>
  <si>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</si>
  <si>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</si>
  <si>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</si>
  <si>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</si>
  <si>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</si>
  <si>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</si>
  <si>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</si>
  <si>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</si>
  <si>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</si>
  <si>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</si>
  <si>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</si>
  <si>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</si>
  <si>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</si>
  <si>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</si>
  <si>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</si>
  <si>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</si>
  <si>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</si>
  <si>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</si>
  <si>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</si>
  <si>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</si>
  <si>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</si>
  <si>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</si>
  <si>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</si>
  <si>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</si>
  <si>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</si>
  <si>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</si>
  <si>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</si>
  <si>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</si>
  <si>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</si>
  <si>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</si>
  <si>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</si>
  <si>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</si>
  <si>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</si>
  <si>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</si>
  <si>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</si>
  <si>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</si>
  <si>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</si>
  <si>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</si>
  <si>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</si>
  <si>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</si>
  <si>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</si>
  <si>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</si>
  <si>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</si>
  <si>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</si>
  <si>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</si>
  <si>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</si>
  <si>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</si>
  <si>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</si>
  <si>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</si>
  <si>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</si>
  <si>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</si>
  <si>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</si>
  <si>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</si>
  <si>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</si>
  <si>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</si>
  <si>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</si>
  <si>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</si>
  <si>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</si>
  <si>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</si>
  <si>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</si>
  <si>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</si>
  <si>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</si>
  <si>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</si>
  <si>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</si>
  <si>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</si>
  <si>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</si>
  <si>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</si>
  <si>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</si>
  <si>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</si>
  <si>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</si>
  <si>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</si>
  <si>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</si>
  <si>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</si>
  <si>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</si>
  <si>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</si>
  <si>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</si>
  <si>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</si>
  <si>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</si>
  <si>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</si>
  <si>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</si>
  <si>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</si>
  <si>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</si>
  <si>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</si>
  <si>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</si>
  <si>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</si>
  <si>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</si>
  <si>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</si>
  <si>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</si>
  <si>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</si>
  <si>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</si>
  <si>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</si>
  <si>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</si>
  <si>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</si>
  <si>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</si>
  <si>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</si>
  <si>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</si>
  <si>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</si>
  <si>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</si>
  <si>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</si>
  <si>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</si>
  <si>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</si>
  <si>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</si>
  <si>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</si>
  <si>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</si>
  <si>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</si>
  <si>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</si>
  <si>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</si>
  <si>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</si>
  <si>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</si>
  <si>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</si>
  <si>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</si>
  <si>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</si>
  <si>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</si>
  <si>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</si>
  <si>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</si>
  <si>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</si>
  <si>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</si>
  <si>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</si>
  <si>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</si>
  <si>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</si>
  <si>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</si>
  <si>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</si>
  <si>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</si>
  <si>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</si>
  <si>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</si>
  <si>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</si>
  <si>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</si>
  <si>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</si>
  <si>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</si>
  <si>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</si>
  <si>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</si>
  <si>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</si>
  <si>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</si>
  <si>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</si>
  <si>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</si>
  <si>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</si>
  <si>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</si>
  <si>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</si>
  <si>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</si>
  <si>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</si>
  <si>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</si>
  <si>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</si>
  <si>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</si>
  <si>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</si>
  <si>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</si>
  <si>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</si>
  <si>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</si>
  <si>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</si>
  <si>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</si>
  <si>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</si>
  <si>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</si>
  <si>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</si>
  <si>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</si>
  <si>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</si>
  <si>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</si>
  <si>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</si>
  <si>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</si>
  <si>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</si>
  <si>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</si>
  <si>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</si>
  <si>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</si>
  <si>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</si>
  <si>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</si>
  <si>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</si>
  <si>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</si>
  <si>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</si>
  <si>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</si>
  <si>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</si>
  <si>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</si>
  <si>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</si>
  <si>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</si>
  <si>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</si>
  <si>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</si>
  <si>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</si>
  <si>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</si>
  <si>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</si>
  <si>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</si>
  <si>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</si>
  <si>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</si>
  <si>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</si>
  <si>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</si>
  <si>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</si>
  <si>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</si>
  <si>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</si>
  <si>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</si>
  <si>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</si>
  <si>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</si>
  <si>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</si>
  <si>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</si>
  <si>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</si>
  <si>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</si>
  <si>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</si>
  <si>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</si>
  <si>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</si>
  <si>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</si>
  <si>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</si>
  <si>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</si>
  <si>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</si>
  <si>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</si>
  <si>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</si>
  <si>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</si>
  <si>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</si>
  <si>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</si>
  <si>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</si>
  <si>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</si>
  <si>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</si>
  <si>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</si>
  <si>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</si>
  <si>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</si>
  <si>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</si>
  <si>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</si>
  <si>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</si>
  <si>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</si>
  <si>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</si>
  <si>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</si>
  <si>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</si>
  <si>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</si>
  <si>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</si>
  <si>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</si>
  <si>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</si>
  <si>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</si>
  <si>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</si>
  <si>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</si>
  <si>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</si>
  <si>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</si>
  <si>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</si>
  <si>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</si>
  <si>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</si>
  <si>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</si>
  <si>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</si>
  <si>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</si>
  <si>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</si>
  <si>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</si>
  <si>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</si>
  <si>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</si>
  <si>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</si>
  <si>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</si>
  <si>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</si>
  <si>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</si>
  <si>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</si>
  <si>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</si>
  <si>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</si>
  <si>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</si>
  <si>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</si>
  <si>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</si>
  <si>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</si>
  <si>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</si>
  <si>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</si>
  <si>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</si>
  <si>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</si>
  <si>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</si>
  <si>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</si>
  <si>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</si>
  <si>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</si>
  <si>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</si>
  <si>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</si>
  <si>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</si>
  <si>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</si>
  <si>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</si>
  <si>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</si>
  <si>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</si>
  <si>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</si>
  <si>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</si>
  <si>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</si>
  <si>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</si>
  <si>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</si>
  <si>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</si>
  <si>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</si>
  <si>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</si>
  <si>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</si>
  <si>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</si>
  <si>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</si>
  <si>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</si>
  <si>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</si>
  <si>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</si>
  <si>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</si>
  <si>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</si>
  <si>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</si>
  <si>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</si>
  <si>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</si>
  <si>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</si>
  <si>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</si>
  <si>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</si>
  <si>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</si>
  <si>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</si>
  <si>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</si>
  <si>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</si>
  <si>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</si>
  <si>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</si>
  <si>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</si>
  <si>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</si>
  <si>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</si>
  <si>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</si>
  <si>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</si>
  <si>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</si>
  <si>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</si>
  <si>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</si>
  <si>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</si>
  <si>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</si>
  <si>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</si>
  <si>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</si>
  <si>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</si>
  <si>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</si>
  <si>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</si>
  <si>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</si>
  <si>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</si>
  <si>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</si>
  <si>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</si>
  <si>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</si>
  <si>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</si>
  <si>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</si>
  <si>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</si>
  <si>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</si>
  <si>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</si>
  <si>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</si>
  <si>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</si>
  <si>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</si>
  <si>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</si>
  <si>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</si>
  <si>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</si>
  <si>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</si>
  <si>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</si>
  <si>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</si>
  <si>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</si>
  <si>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</si>
  <si>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</si>
  <si>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</si>
  <si>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</si>
  <si>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</si>
  <si>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</si>
  <si>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</si>
  <si>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</si>
  <si>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</si>
  <si>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</si>
  <si>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</si>
  <si>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</si>
  <si>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</si>
  <si>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</si>
  <si>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</si>
  <si>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</si>
  <si>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</si>
  <si>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</si>
  <si>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</si>
  <si>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</si>
  <si>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</si>
  <si>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</si>
  <si>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</si>
  <si>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</si>
  <si>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</si>
  <si>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</si>
  <si>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</si>
  <si>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</si>
  <si>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</si>
  <si>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</si>
  <si>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</si>
  <si>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</si>
  <si>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</si>
  <si>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</si>
  <si>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</si>
  <si>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</si>
  <si>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</si>
  <si>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</si>
  <si>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</si>
  <si>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</si>
  <si>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</si>
  <si>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</si>
  <si>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</si>
  <si>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</si>
  <si>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</si>
  <si>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</si>
  <si>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</si>
  <si>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</si>
  <si>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</si>
  <si>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</si>
  <si>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</si>
  <si>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</si>
  <si>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</si>
  <si>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</si>
  <si>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</si>
  <si>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</si>
  <si>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</si>
  <si>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</si>
  <si>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</si>
  <si>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</si>
  <si>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</si>
  <si>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</si>
  <si>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</si>
  <si>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</si>
  <si>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</si>
  <si>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</si>
  <si>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</si>
  <si>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</si>
  <si>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</si>
  <si>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</si>
  <si>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</si>
  <si>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</si>
  <si>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</si>
  <si>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</si>
  <si>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</si>
  <si>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</si>
  <si>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</si>
  <si>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</si>
  <si>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</si>
  <si>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</si>
  <si>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</si>
  <si>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</si>
  <si>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</si>
  <si>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</si>
  <si>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</si>
  <si>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</si>
  <si>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</si>
  <si>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</si>
  <si>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</si>
  <si>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</si>
  <si>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</si>
  <si>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</si>
  <si>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</si>
  <si>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</si>
  <si>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</si>
  <si>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</si>
  <si>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</si>
  <si>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</si>
  <si>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</si>
  <si>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</si>
  <si>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</si>
  <si>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</si>
  <si>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</si>
  <si>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</si>
  <si>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</si>
  <si>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</si>
  <si>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</si>
  <si>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</si>
  <si>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</si>
  <si>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</si>
  <si>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</si>
  <si>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</si>
  <si>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</si>
  <si>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</si>
  <si>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</si>
  <si>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</si>
  <si>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</si>
  <si>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</si>
  <si>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</si>
  <si>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</si>
  <si>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</si>
  <si>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</si>
  <si>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</si>
  <si>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</si>
  <si>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</si>
  <si>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</si>
  <si>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</si>
  <si>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</si>
  <si>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</si>
  <si>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</si>
  <si>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</si>
  <si>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</si>
  <si>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</si>
  <si>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</si>
  <si>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</si>
  <si>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</si>
  <si>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</si>
  <si>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</si>
  <si>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</si>
  <si>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</si>
  <si>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</si>
  <si>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</si>
  <si>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</si>
  <si>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</si>
  <si>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</si>
  <si>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</si>
  <si>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</si>
  <si>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</si>
  <si>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</si>
  <si>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</si>
  <si>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</si>
  <si>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</si>
  <si>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</si>
  <si>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</si>
  <si>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</si>
  <si>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</si>
  <si>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</si>
  <si>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</si>
  <si>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</si>
  <si>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</si>
  <si>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</si>
  <si>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</si>
  <si>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</si>
  <si>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</si>
  <si>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</si>
  <si>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</si>
  <si>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</si>
  <si>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</si>
  <si>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</si>
  <si>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</si>
  <si>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</si>
  <si>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</si>
  <si>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</si>
  <si>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</si>
  <si>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</si>
  <si>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</si>
  <si>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</si>
  <si>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</si>
  <si>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</si>
  <si>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</si>
  <si>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</si>
  <si>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</si>
  <si>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</si>
  <si>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</si>
  <si>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</si>
  <si>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</si>
  <si>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</si>
  <si>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</si>
  <si>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</si>
  <si>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</si>
  <si>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</si>
  <si>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</si>
  <si>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</si>
  <si>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</si>
  <si>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</si>
  <si>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</si>
  <si>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</si>
  <si>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</si>
  <si>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</si>
  <si>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</si>
  <si>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</si>
  <si>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</si>
  <si>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</si>
  <si>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</si>
  <si>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</si>
  <si>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</si>
  <si>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</si>
  <si>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</si>
  <si>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</si>
  <si>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</si>
  <si>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</si>
  <si>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</si>
  <si>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</si>
  <si>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</si>
  <si>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</si>
  <si>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</si>
  <si>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</si>
  <si>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</si>
  <si>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</si>
  <si>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</si>
  <si>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</si>
  <si>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</si>
  <si>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</si>
  <si>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</si>
  <si>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</si>
  <si>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</si>
  <si>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</si>
  <si>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</si>
  <si>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</si>
  <si>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</si>
  <si>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</si>
  <si>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</si>
  <si>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</si>
  <si>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</si>
  <si>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</si>
  <si>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</si>
  <si>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</si>
  <si>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</si>
  <si>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</si>
  <si>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</si>
  <si>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</si>
  <si>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</si>
  <si>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</si>
  <si>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</si>
  <si>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</si>
  <si>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</si>
  <si>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</si>
  <si>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</si>
  <si>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</si>
  <si>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</si>
  <si>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</si>
  <si>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</si>
  <si>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</si>
  <si>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</si>
  <si>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</si>
  <si>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</si>
  <si>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</si>
  <si>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</si>
  <si>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</si>
  <si>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</si>
  <si>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</si>
  <si>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</si>
  <si>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</si>
  <si>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</si>
  <si>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</si>
  <si>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</si>
  <si>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</si>
  <si>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</si>
  <si>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</si>
  <si>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</si>
  <si>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</si>
  <si>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</si>
  <si>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</si>
  <si>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</si>
  <si>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</si>
  <si>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</si>
  <si>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</si>
  <si>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</si>
  <si>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</si>
  <si>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</si>
  <si>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</si>
  <si>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</si>
  <si>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</si>
  <si>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</si>
  <si>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</si>
  <si>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</si>
  <si>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</si>
  <si>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</si>
  <si>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</si>
  <si>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</si>
  <si>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</si>
  <si>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</si>
  <si>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</si>
  <si>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</si>
  <si>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</si>
  <si>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</si>
  <si>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</si>
  <si>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</si>
  <si>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</si>
  <si>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</si>
  <si>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</si>
  <si>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</si>
  <si>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</si>
  <si>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</si>
  <si>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</si>
  <si>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</si>
  <si>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</si>
  <si>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</si>
  <si>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</si>
  <si>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</si>
  <si>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</si>
  <si>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</si>
  <si>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</si>
  <si>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</si>
  <si>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</si>
  <si>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</si>
  <si>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</si>
  <si>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</si>
  <si>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</si>
  <si>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</si>
  <si>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</si>
  <si>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</si>
  <si>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</si>
  <si>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</si>
  <si>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</si>
  <si>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</si>
  <si>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</si>
  <si>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</si>
  <si>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</si>
  <si>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</si>
  <si>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</si>
  <si>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</si>
  <si>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</si>
  <si>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</si>
  <si>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</si>
  <si>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</si>
  <si>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</si>
  <si>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</si>
  <si>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</si>
  <si>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</si>
  <si>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</si>
  <si>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</si>
  <si>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</si>
  <si>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</si>
  <si>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</si>
  <si>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</si>
  <si>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</si>
  <si>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</si>
  <si>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</si>
  <si>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</si>
  <si>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</si>
  <si>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</si>
  <si>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</si>
  <si>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</si>
  <si>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</si>
  <si>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</si>
  <si>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</si>
  <si>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</si>
  <si>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</si>
  <si>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</si>
  <si>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</si>
  <si>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</si>
  <si>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</si>
  <si>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</si>
  <si>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</si>
  <si>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</si>
  <si>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</si>
  <si>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</si>
  <si>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</si>
  <si>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</si>
  <si>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</si>
  <si>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</si>
  <si>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</si>
  <si>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</si>
  <si>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</si>
  <si>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</si>
  <si>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</si>
  <si>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</si>
  <si>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</si>
  <si>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</si>
  <si>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</si>
  <si>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</si>
  <si>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</si>
  <si>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</si>
  <si>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</si>
  <si>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</si>
  <si>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</si>
  <si>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</si>
  <si>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</si>
  <si>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</si>
  <si>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</si>
  <si>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</si>
  <si>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</si>
  <si>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</si>
  <si>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</si>
  <si>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</si>
  <si>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</si>
  <si>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</si>
  <si>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</si>
  <si>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</si>
  <si>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</si>
  <si>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</si>
  <si>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</si>
  <si>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</si>
  <si>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</si>
  <si>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</si>
  <si>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</si>
  <si>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</si>
  <si>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</si>
  <si>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</si>
  <si>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</si>
  <si>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</si>
  <si>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</si>
  <si>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</si>
  <si>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</si>
  <si>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</si>
  <si>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</si>
  <si>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</si>
  <si>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</si>
  <si>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</si>
  <si>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</si>
  <si>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</si>
  <si>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</si>
  <si>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</si>
  <si>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</si>
  <si>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</si>
  <si>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</si>
  <si>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</si>
  <si>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</si>
  <si>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</si>
  <si>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</si>
  <si>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</si>
  <si>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</si>
  <si>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</si>
  <si>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</si>
  <si>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</si>
  <si>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</si>
  <si>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</si>
  <si>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</si>
  <si>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</si>
  <si>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</si>
  <si>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</si>
  <si>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</si>
  <si>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</si>
  <si>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</si>
  <si>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</si>
  <si>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</si>
  <si>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</si>
  <si>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</si>
  <si>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</si>
  <si>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</si>
  <si>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</si>
  <si>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</si>
  <si>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</si>
  <si>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</si>
  <si>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</si>
  <si>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</si>
  <si>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</si>
  <si>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</si>
  <si>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</si>
  <si>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</si>
  <si>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</si>
  <si>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</si>
  <si>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</si>
  <si>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</si>
  <si>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</si>
  <si>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</si>
  <si>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</si>
  <si>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</si>
  <si>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</si>
  <si>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</si>
  <si>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</si>
  <si>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</si>
  <si>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</si>
  <si>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</si>
  <si>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</si>
  <si>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</si>
  <si>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</si>
  <si>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</si>
  <si>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</si>
  <si>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</si>
  <si>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</si>
  <si>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</si>
  <si>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</si>
  <si>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</si>
  <si>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</si>
  <si>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</si>
  <si>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</si>
  <si>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</si>
  <si>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</si>
  <si>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</si>
  <si>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</si>
  <si>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</si>
  <si>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</si>
  <si>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</si>
  <si>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</si>
  <si>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</si>
  <si>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</si>
  <si>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</si>
  <si>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</si>
  <si>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</si>
  <si>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</si>
  <si>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</si>
  <si>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</si>
  <si>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</si>
  <si>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</si>
  <si>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</si>
  <si>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</si>
  <si>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</si>
  <si>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</si>
  <si>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</si>
  <si>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</si>
  <si>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</si>
  <si>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</si>
  <si>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</si>
  <si>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</si>
  <si>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</si>
  <si>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</si>
  <si>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</si>
  <si>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</si>
  <si>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</si>
  <si>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</si>
  <si>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</si>
  <si>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</si>
  <si>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</si>
  <si>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</si>
  <si>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</si>
  <si>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</si>
  <si>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</si>
  <si>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</si>
  <si>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</si>
  <si>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</si>
  <si>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</si>
  <si>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</si>
  <si>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</si>
  <si>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</si>
  <si>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</si>
  <si>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</si>
  <si>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</si>
  <si>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</si>
  <si>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</si>
  <si>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</si>
  <si>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</si>
  <si>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</si>
  <si>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</si>
  <si>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</si>
  <si>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</si>
  <si>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</si>
  <si>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</si>
  <si>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</si>
  <si>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</si>
  <si>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</si>
  <si>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</si>
  <si>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</si>
  <si>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</si>
  <si>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</si>
  <si>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</si>
  <si>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</si>
  <si>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</si>
  <si>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</si>
  <si>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</si>
  <si>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</si>
  <si>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</si>
  <si>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</si>
  <si>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</si>
  <si>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</si>
  <si>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</si>
  <si>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</si>
  <si>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</si>
  <si>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</si>
  <si>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</si>
  <si>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</si>
  <si>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</si>
  <si>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</si>
  <si>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</si>
  <si>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</si>
  <si>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</si>
  <si>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</si>
  <si>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</si>
  <si>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</si>
  <si>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</si>
  <si>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</si>
  <si>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</si>
  <si>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</si>
  <si>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</si>
  <si>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</si>
  <si>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</si>
  <si>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</si>
  <si>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</si>
  <si>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</si>
  <si>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</si>
  <si>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</si>
  <si>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</si>
  <si>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</si>
  <si>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</si>
  <si>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</si>
  <si>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</si>
  <si>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</si>
  <si>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</si>
  <si>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</si>
  <si>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</si>
  <si>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</si>
  <si>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</si>
  <si>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</si>
  <si>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</si>
  <si>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</si>
  <si>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</si>
  <si>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</si>
  <si>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</si>
  <si>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</si>
  <si>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</si>
  <si>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</si>
  <si>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</si>
  <si>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</si>
  <si>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</si>
  <si>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</si>
  <si>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</si>
  <si>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</si>
  <si>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</si>
  <si>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</si>
  <si>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</si>
  <si>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</si>
  <si>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</si>
  <si>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</si>
  <si>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</si>
  <si>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</si>
  <si>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</si>
  <si>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</si>
  <si>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</si>
  <si>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</si>
  <si>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</si>
  <si>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</si>
  <si>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</si>
  <si>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</si>
  <si>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</si>
  <si>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</si>
  <si>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</si>
  <si>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</si>
  <si>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</si>
  <si>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</si>
  <si>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</si>
  <si>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</si>
  <si>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</si>
  <si>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</si>
  <si>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</si>
  <si>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</si>
  <si>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</si>
  <si>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</si>
  <si>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</si>
  <si>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</si>
  <si>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</si>
  <si>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</si>
  <si>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</si>
  <si>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</si>
  <si>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</si>
  <si>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</si>
  <si>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</si>
  <si>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</si>
  <si>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</si>
  <si>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</si>
  <si>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</si>
  <si>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</si>
  <si>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</si>
  <si>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</si>
  <si>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</si>
  <si>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</si>
  <si>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</si>
  <si>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</si>
  <si>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</si>
  <si>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</si>
  <si>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</si>
  <si>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</si>
  <si>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</si>
  <si>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</si>
  <si>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</si>
  <si>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</si>
  <si>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</si>
  <si>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</si>
  <si>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</si>
  <si>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</si>
  <si>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</si>
  <si>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</si>
  <si>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</si>
  <si>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</si>
  <si>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</si>
  <si>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</si>
  <si>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</si>
  <si>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</si>
  <si>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</si>
  <si>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</si>
  <si>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</si>
  <si>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</si>
  <si>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</si>
  <si>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</si>
  <si>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</si>
  <si>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</si>
  <si>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</si>
  <si>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</si>
  <si>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</si>
  <si>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</si>
  <si>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</si>
  <si>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</si>
  <si>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</si>
  <si>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</si>
  <si>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</si>
  <si>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</si>
  <si>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</si>
  <si>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</si>
  <si>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</si>
  <si>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</si>
  <si>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</si>
  <si>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</si>
  <si>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</si>
  <si>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</si>
  <si>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</si>
  <si>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</si>
  <si>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</si>
  <si>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</si>
  <si>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</si>
  <si>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</si>
  <si>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</si>
  <si>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</si>
  <si>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</si>
  <si>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</si>
  <si>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</si>
  <si>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</si>
  <si>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</si>
  <si>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</si>
  <si>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</si>
  <si>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</si>
  <si>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</si>
  <si>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</si>
  <si>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</si>
  <si>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</si>
  <si>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</si>
  <si>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</si>
  <si>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</si>
  <si>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</si>
  <si>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</si>
  <si>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</si>
  <si>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</si>
  <si>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</si>
  <si>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</si>
  <si>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</si>
  <si>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</si>
  <si>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</si>
  <si>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</si>
  <si>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</si>
  <si>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</si>
  <si>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</si>
  <si>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</si>
  <si>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</si>
  <si>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</si>
  <si>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</si>
  <si>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</si>
  <si>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</si>
  <si>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</si>
  <si>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</si>
  <si>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</si>
  <si>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</si>
  <si>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</si>
  <si>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</si>
  <si>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</si>
  <si>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</si>
  <si>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</si>
  <si>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</si>
  <si>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</si>
  <si>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</si>
  <si>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</si>
  <si>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</si>
  <si>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</si>
  <si>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</si>
  <si>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</si>
  <si>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</si>
  <si>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</si>
  <si>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</si>
  <si>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</si>
  <si>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</si>
  <si>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</si>
  <si>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</si>
  <si>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</si>
  <si>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</si>
  <si>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</si>
  <si>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</si>
  <si>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</si>
  <si>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</si>
  <si>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</si>
  <si>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</si>
  <si>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</si>
  <si>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</si>
  <si>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</si>
  <si>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</si>
  <si>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</si>
  <si>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</si>
  <si>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</si>
  <si>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</si>
  <si>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</si>
  <si>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</si>
  <si>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</si>
  <si>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</si>
  <si>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</si>
  <si>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</si>
  <si>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</si>
  <si>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</si>
  <si>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</si>
  <si>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</si>
  <si>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</si>
  <si>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</si>
  <si>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</si>
  <si>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</si>
  <si>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</si>
  <si>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</si>
  <si>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</si>
  <si>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</si>
  <si>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</si>
  <si>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</si>
  <si>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</si>
  <si>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</si>
  <si>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</si>
  <si>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</si>
  <si>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</si>
  <si>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</si>
  <si>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</si>
  <si>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</si>
  <si>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</si>
  <si>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</si>
  <si>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</si>
  <si>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</si>
  <si>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</si>
  <si>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</si>
  <si>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</si>
  <si>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</si>
  <si>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</si>
  <si>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</si>
  <si>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</si>
  <si>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</si>
  <si>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</si>
  <si>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</si>
  <si>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</si>
  <si>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</si>
  <si>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</si>
  <si>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</si>
  <si>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</si>
  <si>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</si>
  <si>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</si>
  <si>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</si>
  <si>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</si>
  <si>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</si>
  <si>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</si>
  <si>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</si>
  <si>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</si>
  <si>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</si>
  <si>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</si>
  <si>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</si>
  <si>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</si>
  <si>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</si>
  <si>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</si>
  <si>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</si>
  <si>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</si>
  <si>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</si>
  <si>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</si>
  <si>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</si>
  <si>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</si>
  <si>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</si>
  <si>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</si>
  <si>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</si>
  <si>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</si>
  <si>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</si>
  <si>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</si>
  <si>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</si>
  <si>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</si>
  <si>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</si>
  <si>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</si>
  <si>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</si>
  <si>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</si>
  <si>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</si>
  <si>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</si>
  <si>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</si>
  <si>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</si>
  <si>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</si>
  <si>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</si>
  <si>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</si>
  <si>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</si>
  <si>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</si>
  <si>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</si>
  <si>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</si>
  <si>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</si>
  <si>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</si>
  <si>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</si>
  <si>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</si>
  <si>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</si>
  <si>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</si>
  <si>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</si>
  <si>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</si>
  <si>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</si>
  <si>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</si>
  <si>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</si>
  <si>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</si>
  <si>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</si>
  <si>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</si>
  <si>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</si>
  <si>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</si>
  <si>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</si>
  <si>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</si>
  <si>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</si>
  <si>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</si>
  <si>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</si>
  <si>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</si>
  <si>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</si>
  <si>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</si>
  <si>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</si>
  <si>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</si>
  <si>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</si>
  <si>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</si>
  <si>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</si>
  <si>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</si>
  <si>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</si>
  <si>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</si>
  <si>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</si>
  <si>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</si>
  <si>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</si>
  <si>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</si>
  <si>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</si>
  <si>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</si>
  <si>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</si>
  <si>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</si>
  <si>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</si>
  <si>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</si>
  <si>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</si>
  <si>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</si>
  <si>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</si>
  <si>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</si>
  <si>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</si>
  <si>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</si>
  <si>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</si>
  <si>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</si>
  <si>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</si>
  <si>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</si>
  <si>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</si>
  <si>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</si>
  <si>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</si>
  <si>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</si>
  <si>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</si>
  <si>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</si>
  <si>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</si>
  <si>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</si>
  <si>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</si>
  <si>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</si>
  <si>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</si>
  <si>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</si>
  <si>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</si>
  <si>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</si>
  <si>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</si>
  <si>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</si>
  <si>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</si>
  <si>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</si>
  <si>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</si>
  <si>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</si>
  <si>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</si>
  <si>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</si>
  <si>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</si>
  <si>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</si>
  <si>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</si>
  <si>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</si>
  <si>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</si>
  <si>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</si>
  <si>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</si>
  <si>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</si>
  <si>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</si>
  <si>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</si>
  <si>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</si>
  <si>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</si>
  <si>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</si>
  <si>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</si>
  <si>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</si>
  <si>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</si>
  <si>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</si>
  <si>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</si>
  <si>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</si>
  <si>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</si>
  <si>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</si>
  <si>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</si>
  <si>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</si>
  <si>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</si>
  <si>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</si>
  <si>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</si>
  <si>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</si>
  <si>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</si>
  <si>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</si>
  <si>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</si>
  <si>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</si>
  <si>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</si>
  <si>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</si>
  <si>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</si>
  <si>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</si>
  <si>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</si>
  <si>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</si>
  <si>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</si>
  <si>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</si>
  <si>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</si>
  <si>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</si>
  <si>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</si>
  <si>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</si>
  <si>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</si>
  <si>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</si>
  <si>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</si>
  <si>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</si>
  <si>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</si>
  <si>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</si>
  <si>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</si>
  <si>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</si>
  <si>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</si>
  <si>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</si>
  <si>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</si>
  <si>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</si>
  <si>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</si>
  <si>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</si>
  <si>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</si>
  <si>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</si>
  <si>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</si>
  <si>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</si>
  <si>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</si>
  <si>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</si>
  <si>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</si>
  <si>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</si>
  <si>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</si>
  <si>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</si>
  <si>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</si>
  <si>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</si>
  <si>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</si>
  <si>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</si>
  <si>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</si>
  <si>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</si>
  <si>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</si>
  <si>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</si>
  <si>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</si>
  <si>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</si>
  <si>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</si>
  <si>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</si>
  <si>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</si>
  <si>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</si>
  <si>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</si>
  <si>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</si>
  <si>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</si>
  <si>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</si>
  <si>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</si>
  <si>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</si>
  <si>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</si>
  <si>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</si>
  <si>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</si>
  <si>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</si>
  <si>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</si>
  <si>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</si>
  <si>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</si>
  <si>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</si>
  <si>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</si>
  <si>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</si>
  <si>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</si>
  <si>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</si>
  <si>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</si>
  <si>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</si>
  <si>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</si>
  <si>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</si>
  <si>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</si>
  <si>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</si>
  <si>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</si>
  <si>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</si>
  <si>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</si>
  <si>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</si>
  <si>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</si>
  <si>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</si>
  <si>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</si>
  <si>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</si>
  <si>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</si>
  <si>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</si>
  <si>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</si>
  <si>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</si>
  <si>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</si>
  <si>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</si>
  <si>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</si>
  <si>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</si>
  <si>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</si>
  <si>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</si>
  <si>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</si>
  <si>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</si>
  <si>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</si>
  <si>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</si>
  <si>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</si>
  <si>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</si>
  <si>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</si>
  <si>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</si>
  <si>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</si>
  <si>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</si>
  <si>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</si>
  <si>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</si>
  <si>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</si>
  <si>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</si>
  <si>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</si>
  <si>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</si>
  <si>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</si>
  <si>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</si>
  <si>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</si>
  <si>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</si>
  <si>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</si>
  <si>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</si>
  <si>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</si>
  <si>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</si>
  <si>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</si>
  <si>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</si>
  <si>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</si>
  <si>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</si>
  <si>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</si>
  <si>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</si>
  <si>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</si>
  <si>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</si>
  <si>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</si>
  <si>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</si>
  <si>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</si>
  <si>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</si>
  <si>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</si>
  <si>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</si>
  <si>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</si>
  <si>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</si>
  <si>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</si>
  <si>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</si>
  <si>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</si>
  <si>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</si>
  <si>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</si>
  <si>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</si>
  <si>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</si>
  <si>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</si>
  <si>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</si>
  <si>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</si>
  <si>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</si>
  <si>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</si>
  <si>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</si>
  <si>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</si>
  <si>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</si>
  <si>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</si>
  <si>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</si>
  <si>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</si>
  <si>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</si>
  <si>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</si>
  <si>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</si>
  <si>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</si>
  <si>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</si>
  <si>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</si>
  <si>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</si>
  <si>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</si>
  <si>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</si>
  <si>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</si>
  <si>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</si>
  <si>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</si>
  <si>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</si>
  <si>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</si>
  <si>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</si>
  <si>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</si>
  <si>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</si>
  <si>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</si>
  <si>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</si>
  <si>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</si>
  <si>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</si>
  <si>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</si>
  <si>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</si>
  <si>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</si>
  <si>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</si>
  <si>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</si>
  <si>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</si>
  <si>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</si>
  <si>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</si>
  <si>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</si>
  <si>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</si>
  <si>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</si>
  <si>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</si>
  <si>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</si>
  <si>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</si>
  <si>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</si>
  <si>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</si>
  <si>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</si>
  <si>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</si>
  <si>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</si>
  <si>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</si>
  <si>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</si>
  <si>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</si>
  <si>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</si>
  <si>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</si>
  <si>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</si>
  <si>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</si>
  <si>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</si>
  <si>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</si>
  <si>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</si>
  <si>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</si>
  <si>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</si>
  <si>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</si>
  <si>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</si>
  <si>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</si>
  <si>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</si>
  <si>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</si>
  <si>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</si>
  <si>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</si>
  <si>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</si>
  <si>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</si>
  <si>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</si>
  <si>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</si>
  <si>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</si>
  <si>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</si>
  <si>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</si>
  <si>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</si>
  <si>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</si>
  <si>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</si>
  <si>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</si>
  <si>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</si>
  <si>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</si>
  <si>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</si>
  <si>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</si>
  <si>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</si>
  <si>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</si>
  <si>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</si>
  <si>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</si>
  <si>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</si>
  <si>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</si>
  <si>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</si>
  <si>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</si>
  <si>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</si>
  <si>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</si>
  <si>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</si>
  <si>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</si>
  <si>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</si>
  <si>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</si>
  <si>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</si>
  <si>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</si>
  <si>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</si>
  <si>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</si>
  <si>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</si>
  <si>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</si>
  <si>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</si>
  <si>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</si>
  <si>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</si>
  <si>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</si>
  <si>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</si>
  <si>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</si>
  <si>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</si>
  <si>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</si>
  <si>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</si>
  <si>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</si>
  <si>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</si>
  <si>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</si>
  <si>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</si>
  <si>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</si>
  <si>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</si>
  <si>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</si>
  <si>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</si>
  <si>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</si>
  <si>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</si>
  <si>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</si>
  <si>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</si>
  <si>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</si>
  <si>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</si>
  <si>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</si>
  <si>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</si>
  <si>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</si>
  <si>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</si>
  <si>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</si>
  <si>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</si>
  <si>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</si>
  <si>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</si>
  <si>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</si>
  <si>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</si>
  <si>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</si>
  <si>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</si>
  <si>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</si>
  <si>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</si>
  <si>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</si>
  <si>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</si>
  <si>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</si>
  <si>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</si>
  <si>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</si>
  <si>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</si>
  <si>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</si>
  <si>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</si>
  <si>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</si>
  <si>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</si>
  <si>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</si>
  <si>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</si>
  <si>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</si>
  <si>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</si>
  <si>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</si>
  <si>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</si>
  <si>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</si>
  <si>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</si>
  <si>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</si>
  <si>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</si>
  <si>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</si>
  <si>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</si>
  <si>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</si>
  <si>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</si>
  <si>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</si>
  <si>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</si>
  <si>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</si>
  <si>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</si>
  <si>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</si>
  <si>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</si>
  <si>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</si>
  <si>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</si>
  <si>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</si>
  <si>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</si>
  <si>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</si>
  <si>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</si>
  <si>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</si>
  <si>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</si>
  <si>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</si>
  <si>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</si>
  <si>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</si>
  <si>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</si>
  <si>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</si>
  <si>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</si>
  <si>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</si>
  <si>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</si>
  <si>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</si>
  <si>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</si>
  <si>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</si>
  <si>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</si>
  <si>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</si>
  <si>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</si>
  <si>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</si>
  <si>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</si>
  <si>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</si>
  <si>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</si>
  <si>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</si>
  <si>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</si>
  <si>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</si>
  <si>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</si>
  <si>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</si>
  <si>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</si>
  <si>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</si>
  <si>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</si>
  <si>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</si>
  <si>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</si>
  <si>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</si>
  <si>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</si>
  <si>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</si>
  <si>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</si>
  <si>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</si>
  <si>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</si>
  <si>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</si>
  <si>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</si>
  <si>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</si>
  <si>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</si>
  <si>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</si>
  <si>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</si>
  <si>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</si>
  <si>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</si>
  <si>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</si>
  <si>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</si>
  <si>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</si>
  <si>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</si>
  <si>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</si>
  <si>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</si>
  <si>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</si>
  <si>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</si>
  <si>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</si>
  <si>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</si>
  <si>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</si>
  <si>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</si>
  <si>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</si>
  <si>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</si>
  <si>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</si>
  <si>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</si>
  <si>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</si>
  <si>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</si>
  <si>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</si>
  <si>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</si>
  <si>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</si>
  <si>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</si>
  <si>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</si>
  <si>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</si>
  <si>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</si>
  <si>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</si>
  <si>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</si>
  <si>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</si>
  <si>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</si>
  <si>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</si>
  <si>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</si>
  <si>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</si>
  <si>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</si>
  <si>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</si>
  <si>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</si>
  <si>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</si>
  <si>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</si>
  <si>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</si>
  <si>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</si>
  <si>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</si>
  <si>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</si>
  <si>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</si>
  <si>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</si>
  <si>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</si>
  <si>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</si>
  <si>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</si>
  <si>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</si>
  <si>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</si>
  <si>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</si>
  <si>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</si>
  <si>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</si>
  <si>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</si>
  <si>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</si>
  <si>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</si>
  <si>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</si>
  <si>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</si>
  <si>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</si>
  <si>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</si>
  <si>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</si>
  <si>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</si>
  <si>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</si>
  <si>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</si>
  <si>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</si>
  <si>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</si>
  <si>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</si>
  <si>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</si>
  <si>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</si>
  <si>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</si>
  <si>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</si>
  <si>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</si>
  <si>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</si>
  <si>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</si>
  <si>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</si>
  <si>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</si>
  <si>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</si>
  <si>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</si>
  <si>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</si>
  <si>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</si>
  <si>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</si>
  <si>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</si>
  <si>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</si>
  <si>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</si>
  <si>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</si>
  <si>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</si>
  <si>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</si>
  <si>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</si>
  <si>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</si>
  <si>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</si>
  <si>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</si>
  <si>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</si>
  <si>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</si>
  <si>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</si>
  <si>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</si>
  <si>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</si>
  <si>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</si>
  <si>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</si>
  <si>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</si>
  <si>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</si>
  <si>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</si>
  <si>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</si>
  <si>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</si>
  <si>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</si>
  <si>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</si>
  <si>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</si>
  <si>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</si>
  <si>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</si>
  <si>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</si>
  <si>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</si>
  <si>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</si>
  <si>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</si>
  <si>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</si>
  <si>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</si>
  <si>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</si>
  <si>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</si>
  <si>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</si>
  <si>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</si>
  <si>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</si>
  <si>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</si>
  <si>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</si>
  <si>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</si>
  <si>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</si>
  <si>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</si>
  <si>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</si>
  <si>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</si>
  <si>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</si>
  <si>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</si>
  <si>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</si>
  <si>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</si>
  <si>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</si>
  <si>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</si>
  <si>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</si>
  <si>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</si>
  <si>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</si>
  <si>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</si>
  <si>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</si>
  <si>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</si>
  <si>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</si>
  <si>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</si>
  <si>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</si>
  <si>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</si>
  <si>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</si>
  <si>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</si>
  <si>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</si>
  <si>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</si>
  <si>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</si>
  <si>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</si>
  <si>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</si>
  <si>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</si>
  <si>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</si>
  <si>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</si>
  <si>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</si>
  <si>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</si>
  <si>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</si>
  <si>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</si>
  <si>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</si>
  <si>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</si>
  <si>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</si>
  <si>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</si>
  <si>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</si>
  <si>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</si>
  <si>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</si>
  <si>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</si>
  <si>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</si>
  <si>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</si>
  <si>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</si>
  <si>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</si>
  <si>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</si>
  <si>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</si>
  <si>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</si>
  <si>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</si>
  <si>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</si>
  <si>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</si>
  <si>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</si>
  <si>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</si>
  <si>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</si>
  <si>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</si>
  <si>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</si>
  <si>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</si>
  <si>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</si>
  <si>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</si>
  <si>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</si>
  <si>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</si>
  <si>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</si>
  <si>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</si>
  <si>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</si>
  <si>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</si>
  <si>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</si>
  <si>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</si>
  <si>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</si>
  <si>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</si>
  <si>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</si>
  <si>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</si>
  <si>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</si>
  <si>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</si>
  <si>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</si>
  <si>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</si>
  <si>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</si>
  <si>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</si>
  <si>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</si>
  <si>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</si>
  <si>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</si>
  <si>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</si>
  <si>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</si>
  <si>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</si>
  <si>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</si>
  <si>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</si>
  <si>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</si>
  <si>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</si>
  <si>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</si>
  <si>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</si>
  <si>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</si>
  <si>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</si>
  <si>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</si>
  <si>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</si>
  <si>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</si>
  <si>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</si>
  <si>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</si>
  <si>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</si>
  <si>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</si>
  <si>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</si>
  <si>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</si>
  <si>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</si>
  <si>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</si>
  <si>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</si>
  <si>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</si>
  <si>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</si>
  <si>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</si>
  <si>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</si>
  <si>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</si>
  <si>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</si>
  <si>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</si>
  <si>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</si>
  <si>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</si>
  <si>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</si>
  <si>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</si>
  <si>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</si>
  <si>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</si>
  <si>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</si>
  <si>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</si>
  <si>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</si>
  <si>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</si>
  <si>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</si>
  <si>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</si>
  <si>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</si>
  <si>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</si>
  <si>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</si>
  <si>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</si>
  <si>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</si>
  <si>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</si>
  <si>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</si>
  <si>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</si>
  <si>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</si>
  <si>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</si>
  <si>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</si>
  <si>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</si>
  <si>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</si>
  <si>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</si>
  <si>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</si>
  <si>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</si>
  <si>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</si>
  <si>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</si>
  <si>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</si>
  <si>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</si>
  <si>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</si>
  <si>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</si>
  <si>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</si>
  <si>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</si>
  <si>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</si>
  <si>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</si>
  <si>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</si>
  <si>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</si>
  <si>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</si>
  <si>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</si>
  <si>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</si>
  <si>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</si>
  <si>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</si>
  <si>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</si>
  <si>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</si>
  <si>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</si>
  <si>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</si>
  <si>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</si>
  <si>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</si>
  <si>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</si>
  <si>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</si>
  <si>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</si>
  <si>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</si>
  <si>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</si>
  <si>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</si>
  <si>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</si>
  <si>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</si>
  <si>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</si>
  <si>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</si>
  <si>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</si>
  <si>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</si>
  <si>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</si>
  <si>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</si>
  <si>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</si>
  <si>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</si>
  <si>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</si>
  <si>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</si>
  <si>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</si>
  <si>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</si>
  <si>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</si>
  <si>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</si>
  <si>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</si>
  <si>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</si>
  <si>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</si>
  <si>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</si>
  <si>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</si>
  <si>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</si>
  <si>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</si>
  <si>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</si>
  <si>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</si>
  <si>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</si>
  <si>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</si>
  <si>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</si>
  <si>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</si>
  <si>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</si>
  <si>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</si>
  <si>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</si>
  <si>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</si>
  <si>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</si>
  <si>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</si>
  <si>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</si>
  <si>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</si>
  <si>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</si>
  <si>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</si>
  <si>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</si>
  <si>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</si>
  <si>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</si>
  <si>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</si>
  <si>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</si>
  <si>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</si>
  <si>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</si>
  <si>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</si>
  <si>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</si>
  <si>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</si>
  <si>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</si>
  <si>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</si>
  <si>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</si>
  <si>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</si>
  <si>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</si>
  <si>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</si>
  <si>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</si>
  <si>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</si>
  <si>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</si>
  <si>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</si>
  <si>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</si>
  <si>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</si>
  <si>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</si>
  <si>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</si>
  <si>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</si>
  <si>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</si>
  <si>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</si>
  <si>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</si>
  <si>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</si>
  <si>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</si>
  <si>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</si>
  <si>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</si>
  <si>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</si>
  <si>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</si>
  <si>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</si>
  <si>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</si>
  <si>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</si>
  <si>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</si>
  <si>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</si>
  <si>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</si>
  <si>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</si>
  <si>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</si>
  <si>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</si>
  <si>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</si>
  <si>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</si>
  <si>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</si>
  <si>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</si>
  <si>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</si>
  <si>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</si>
  <si>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</si>
  <si>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</si>
  <si>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</si>
  <si>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</si>
  <si>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</si>
  <si>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</si>
  <si>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</si>
  <si>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</si>
  <si>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</si>
  <si>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</si>
  <si>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</si>
  <si>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</si>
  <si>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</si>
  <si>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</si>
  <si>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</si>
  <si>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</si>
  <si>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</si>
  <si>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</si>
  <si>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</si>
  <si>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</si>
  <si>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</si>
  <si>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</si>
  <si>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</si>
  <si>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</si>
  <si>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</si>
  <si>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</si>
  <si>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</si>
  <si>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</si>
  <si>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</si>
  <si>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</si>
  <si>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</si>
  <si>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</si>
  <si>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</si>
  <si>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</si>
  <si>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</si>
  <si>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</si>
  <si>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</si>
  <si>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</si>
  <si>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</si>
  <si>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</si>
  <si>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</si>
  <si>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</si>
  <si>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</si>
  <si>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</si>
  <si>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</si>
  <si>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</si>
  <si>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</si>
  <si>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</si>
  <si>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</si>
  <si>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</si>
  <si>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</si>
  <si>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</si>
  <si>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</si>
  <si>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</si>
  <si>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</si>
  <si>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</si>
  <si>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</si>
  <si>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</si>
  <si>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</si>
  <si>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</si>
  <si>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</si>
  <si>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</si>
  <si>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</si>
  <si>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</si>
  <si>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</si>
  <si>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</si>
  <si>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</si>
  <si>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</si>
  <si>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</si>
  <si>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</si>
  <si>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</si>
  <si>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</si>
  <si>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</si>
  <si>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</si>
  <si>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</si>
  <si>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</si>
  <si>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</si>
  <si>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</si>
  <si>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</si>
  <si>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</si>
  <si>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</si>
  <si>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</si>
  <si>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</si>
  <si>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</si>
  <si>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</si>
  <si>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</si>
  <si>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</si>
  <si>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</si>
  <si>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</si>
  <si>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</si>
  <si>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</si>
  <si>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</si>
  <si>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</si>
  <si>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</si>
  <si>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</si>
  <si>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</si>
  <si>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</si>
  <si>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</si>
  <si>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</si>
  <si>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</si>
  <si>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</si>
  <si>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</si>
  <si>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</si>
  <si>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</si>
  <si>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</si>
  <si>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</si>
  <si>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</si>
  <si>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</si>
  <si>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</si>
  <si>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</si>
  <si>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</si>
  <si>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</si>
  <si>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</si>
  <si>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</si>
  <si>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</si>
  <si>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</si>
  <si>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</si>
  <si>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</si>
  <si>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</si>
  <si>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</si>
  <si>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</si>
  <si>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</si>
  <si>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</si>
  <si>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</si>
  <si>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</si>
  <si>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</si>
  <si>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</si>
  <si>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</si>
  <si>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</si>
  <si>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</si>
  <si>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</si>
  <si>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</si>
  <si>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</si>
  <si>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</si>
  <si>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</si>
  <si>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</si>
  <si>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</si>
  <si>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</si>
  <si>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</si>
  <si>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</si>
  <si>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</si>
  <si>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</si>
  <si>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</si>
  <si>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</si>
  <si>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</si>
  <si>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</si>
  <si>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</si>
  <si>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</si>
  <si>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</si>
  <si>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</si>
  <si>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</si>
  <si>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</si>
  <si>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</si>
  <si>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</si>
  <si>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</si>
  <si>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</si>
  <si>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</si>
  <si>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</si>
  <si>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</si>
  <si>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</si>
  <si>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</si>
  <si>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</si>
  <si>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</si>
  <si>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</si>
  <si>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</si>
  <si>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</si>
  <si>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</si>
  <si>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</si>
  <si>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</si>
  <si>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</si>
  <si>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</si>
  <si>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</si>
  <si>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</si>
  <si>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</si>
  <si>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</si>
  <si>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</si>
  <si>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</si>
  <si>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</si>
  <si>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</si>
  <si>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</si>
  <si>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</si>
  <si>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</si>
  <si>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</si>
  <si>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</si>
  <si>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</si>
  <si>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</si>
  <si>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</si>
  <si>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</si>
  <si>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</si>
  <si>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</si>
  <si>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</si>
  <si>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</si>
  <si>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</si>
  <si>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</si>
  <si>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</si>
  <si>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</si>
  <si>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</si>
  <si>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</si>
  <si>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</si>
  <si>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</si>
  <si>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</si>
  <si>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</si>
  <si>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</si>
  <si>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</si>
  <si>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</si>
  <si>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</si>
  <si>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</si>
  <si>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</si>
  <si>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</si>
  <si>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</si>
  <si>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</si>
  <si>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</si>
  <si>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</si>
  <si>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</si>
  <si>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</si>
  <si>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</si>
  <si>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</si>
  <si>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</si>
  <si>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</si>
  <si>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</si>
  <si>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</si>
  <si>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</si>
  <si>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</si>
  <si>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</si>
  <si>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</si>
  <si>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</si>
  <si>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</si>
  <si>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</si>
  <si>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</si>
  <si>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</si>
  <si>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</si>
  <si>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</si>
  <si>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</si>
  <si>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</si>
  <si>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</si>
  <si>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</si>
  <si>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</si>
  <si>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</si>
  <si>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</si>
  <si>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</si>
  <si>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</si>
  <si>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</si>
  <si>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</si>
  <si>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</si>
  <si>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</si>
  <si>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</si>
  <si>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</si>
  <si>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</si>
  <si>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</si>
  <si>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</si>
  <si>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</si>
  <si>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</si>
  <si>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</si>
  <si>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</si>
  <si>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</si>
  <si>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</si>
  <si>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</si>
  <si>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</si>
  <si>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</si>
  <si>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</si>
  <si>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</si>
  <si>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</si>
  <si>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</si>
  <si>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</si>
  <si>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</si>
  <si>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</si>
  <si>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</si>
  <si>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</si>
  <si>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</si>
  <si>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</si>
  <si>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</si>
  <si>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</si>
  <si>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</si>
  <si>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</si>
  <si>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</si>
  <si>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</si>
  <si>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</si>
  <si>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</si>
  <si>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</si>
  <si>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</si>
  <si>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</si>
  <si>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</si>
  <si>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</si>
  <si>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</si>
  <si>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</si>
  <si>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</si>
  <si>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</si>
  <si>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</si>
  <si>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</si>
  <si>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</si>
  <si>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</si>
  <si>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</si>
  <si>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</si>
  <si>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</si>
  <si>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</si>
  <si>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</si>
  <si>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</si>
  <si>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</si>
  <si>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</si>
  <si>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</si>
  <si>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</si>
  <si>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</si>
  <si>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</si>
  <si>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</si>
  <si>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</si>
  <si>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</si>
  <si>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</si>
  <si>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</si>
  <si>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</si>
  <si>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</si>
  <si>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</si>
  <si>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</si>
  <si>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</si>
  <si>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</si>
  <si>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</si>
  <si>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</si>
  <si>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</si>
  <si>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</si>
  <si>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</si>
  <si>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</si>
  <si>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</si>
  <si>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</si>
  <si>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</si>
  <si>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</si>
  <si>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</si>
  <si>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</si>
  <si>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</si>
  <si>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</si>
  <si>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</si>
  <si>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</si>
  <si>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</si>
  <si>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</si>
  <si>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</si>
  <si>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</si>
  <si>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</si>
  <si>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</si>
  <si>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</si>
  <si>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</si>
  <si>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</si>
  <si>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</si>
  <si>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</si>
  <si>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</si>
  <si>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</si>
  <si>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</si>
  <si>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</si>
  <si>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</si>
  <si>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</si>
  <si>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</si>
  <si>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</si>
  <si>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</si>
  <si>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</si>
  <si>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</si>
  <si>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</si>
  <si>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</si>
  <si>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</si>
  <si>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</si>
  <si>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</si>
  <si>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</si>
  <si>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</si>
  <si>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</si>
  <si>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</si>
  <si>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</si>
  <si>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</si>
  <si>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</si>
  <si>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</si>
  <si>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</si>
  <si>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</si>
  <si>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</si>
  <si>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</si>
  <si>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</si>
  <si>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</si>
  <si>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</si>
  <si>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</si>
  <si>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</si>
  <si>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</si>
  <si>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</si>
  <si>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</si>
  <si>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</si>
  <si>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</si>
  <si>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</si>
  <si>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</si>
  <si>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</si>
  <si>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</si>
  <si>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</si>
  <si>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</si>
  <si>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</si>
  <si>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</si>
  <si>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</si>
  <si>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</si>
  <si>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</si>
  <si>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</si>
  <si>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</si>
  <si>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</si>
  <si>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</si>
  <si>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</si>
  <si>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</si>
  <si>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</si>
  <si>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</si>
  <si>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</si>
  <si>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</si>
  <si>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</si>
  <si>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</si>
  <si>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</si>
  <si>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</si>
  <si>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</si>
  <si>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</si>
  <si>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</si>
  <si>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</si>
  <si>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</si>
  <si>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</si>
  <si>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</si>
  <si>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</si>
  <si>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</si>
  <si>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</si>
  <si>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</si>
  <si>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</si>
  <si>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</si>
  <si>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</si>
  <si>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</si>
  <si>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</si>
  <si>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</si>
  <si>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</si>
  <si>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</si>
  <si>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</si>
  <si>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</si>
  <si>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</si>
  <si>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</si>
  <si>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</si>
  <si>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</si>
  <si>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</si>
  <si>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</si>
  <si>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</si>
  <si>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</si>
  <si>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</si>
  <si>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</si>
  <si>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</si>
  <si>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</si>
  <si>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</si>
  <si>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</si>
  <si>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</si>
  <si>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</si>
  <si>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</si>
  <si>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</si>
  <si>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</si>
  <si>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</si>
  <si>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</si>
  <si>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</si>
  <si>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</si>
  <si>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</si>
  <si>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</si>
  <si>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</si>
  <si>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</si>
  <si>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</si>
  <si>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</si>
  <si>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</si>
  <si>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</si>
  <si>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</si>
  <si>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</si>
  <si>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</si>
  <si>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</si>
  <si>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</si>
  <si>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</si>
  <si>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</si>
  <si>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</si>
  <si>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</si>
  <si>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</si>
  <si>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</si>
  <si>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</si>
  <si>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</si>
  <si>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</si>
  <si>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</si>
  <si>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</si>
  <si>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</si>
  <si>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</si>
  <si>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</si>
  <si>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</si>
  <si>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</si>
  <si>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</si>
  <si>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</si>
  <si>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</si>
  <si>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</si>
  <si>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</si>
  <si>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</si>
  <si>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</si>
  <si>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</si>
  <si>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</si>
  <si>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</si>
  <si>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</si>
  <si>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</si>
  <si>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</si>
  <si>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</si>
  <si>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</si>
  <si>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</si>
  <si>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</si>
  <si>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</si>
  <si>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</si>
  <si>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</si>
  <si>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</si>
  <si>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</si>
  <si>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</si>
  <si>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</si>
  <si>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</si>
  <si>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</si>
  <si>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</si>
  <si>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</si>
  <si>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</si>
  <si>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</si>
  <si>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</si>
  <si>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</si>
  <si>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</si>
  <si>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</si>
  <si>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</si>
  <si>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</si>
  <si>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</si>
  <si>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</si>
  <si>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</si>
  <si>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</si>
  <si>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</si>
  <si>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</si>
  <si>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</si>
  <si>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</si>
  <si>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</si>
  <si>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</si>
  <si>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</si>
  <si>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</si>
  <si>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</si>
  <si>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</si>
  <si>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</si>
  <si>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</si>
  <si>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</si>
  <si>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</si>
  <si>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</si>
  <si>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</si>
  <si>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</si>
  <si>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</si>
  <si>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</si>
  <si>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</si>
  <si>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</si>
  <si>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</si>
  <si>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</si>
  <si>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</si>
  <si>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</si>
  <si>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</si>
  <si>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</si>
  <si>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</si>
  <si>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</si>
  <si>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</si>
  <si>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</si>
  <si>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</si>
  <si>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</si>
  <si>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</si>
  <si>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</si>
  <si>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</si>
  <si>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</si>
  <si>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</si>
  <si>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</si>
  <si>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</si>
  <si>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</si>
  <si>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</si>
  <si>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</si>
  <si>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</si>
  <si>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</si>
  <si>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</si>
  <si>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</si>
  <si>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</si>
  <si>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</si>
  <si>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</si>
  <si>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</si>
  <si>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</si>
  <si>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</si>
  <si>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</si>
  <si>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</si>
  <si>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</si>
  <si>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</si>
  <si>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</si>
  <si>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</si>
  <si>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</si>
  <si>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</si>
  <si>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</si>
  <si>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</si>
  <si>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</si>
  <si>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</si>
  <si>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</si>
  <si>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</si>
  <si>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</si>
  <si>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</si>
  <si>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</si>
  <si>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</si>
  <si>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</si>
  <si>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</si>
  <si>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</si>
  <si>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</si>
  <si>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</si>
  <si>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</si>
  <si>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</si>
  <si>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</si>
  <si>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</si>
  <si>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</si>
  <si>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</si>
  <si>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</si>
  <si>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</si>
  <si>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</si>
  <si>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</si>
  <si>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</si>
  <si>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</si>
  <si>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</si>
  <si>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</si>
  <si>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</si>
  <si>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</si>
  <si>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</si>
  <si>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</si>
  <si>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</si>
  <si>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</si>
  <si>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</si>
  <si>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</si>
  <si>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</si>
  <si>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</si>
  <si>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</si>
  <si>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</si>
  <si>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</si>
  <si>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</si>
  <si>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</si>
  <si>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</si>
  <si>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</si>
  <si>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</si>
  <si>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</si>
  <si>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</si>
  <si>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</si>
  <si>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</si>
  <si>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</si>
  <si>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</si>
  <si>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</si>
  <si>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</si>
  <si>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</si>
  <si>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</si>
  <si>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</si>
  <si>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</si>
  <si>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</si>
  <si>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</si>
  <si>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</si>
  <si>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</si>
  <si>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</si>
  <si>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</si>
  <si>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</si>
  <si>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</si>
  <si>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</si>
  <si>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</si>
  <si>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</si>
  <si>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</si>
  <si>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</si>
  <si>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</si>
  <si>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</si>
  <si>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</si>
  <si>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</si>
  <si>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</si>
  <si>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</si>
  <si>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</si>
  <si>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</si>
  <si>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</si>
  <si>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</si>
  <si>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</si>
  <si>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PCM-20251025-00001449</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</si>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</sst>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292.77721712963103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12.282228587959253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45955.725642939811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45955.725642939811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45955.725642939811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45955.725642939811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45955.725642939811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45955.725642939811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45955.725642939811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45955.725642939811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45955.725642939811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45955.725642939811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45955.725642939811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45955.725642939811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45955.725642939811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45955.725642939811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45955.725642939811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45955.725642939811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45955.725642939811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45955.725642939811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45955.725642939811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45955.725642939811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45955.725642939811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45955.725642939811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45955.725642939811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45955.725642939811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45955.725642939811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45955.725642939811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45955.725642939811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45955.725642939811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45955.725642939811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45955.725642939811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45955.725642939811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45955.725642939811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45955.725642939811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45955.725642939811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45955.725642939811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45955.725642939811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45955.725642939811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45955.725642939811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45955.725642939811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45955.725642939811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45955.725642939811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45955.725642939811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45955.725642939811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45955.725642939811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45955.725642939811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45955.725642939811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45955.725642939811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45955.725642939811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45955.725642939811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45955.725642939811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45955.725642939811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45955.725642939811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45955.725642939811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45955.725642939811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45955.725642939811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45955.725642939811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45955.725642939811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2E1A1BD9-B808-41D0-BB1C-2B28826F5F7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130.72580509259569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11.2298675925922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7</v>
      </c>
      <c r="D5" s="18" t="s">
        <v>27046</v>
      </c>
      <c r="E5" s="115" t="s">
        <v>39079</v>
      </c>
      <c r="F5" s="116"/>
      <c r="G5" s="117">
        <f ca="1">IFERROR(NOW()-F5,"-")</f>
        <v>45955.725643055557</v>
      </c>
      <c r="H5" s="116">
        <v>45955.71471064815</v>
      </c>
      <c r="I5" s="18" t="str">
        <f>IFERROR(VLOOKUP(D5,DB!A:F,6,0),"")</f>
        <v>Generator-SG</v>
      </c>
      <c r="J5" s="18" t="str">
        <f>IFERROR(VLOOKUP(D5,DB!A:G,7,0),"")</f>
        <v>Dead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45955.725643055557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45955.725643055557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45955.725643055557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45955.725643055557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45955.725643055557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45955.725643055557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45955.725643055557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45955.725643055557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45955.725642939811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45955.725642939811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45955.725642939811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45955.725642939811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45955.725642939811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45955.725642939811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45955.725642939811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45955.725642939811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45955.725642939811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45955.725642939811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45955.725642939811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45955.725642939811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45955.725642939811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45955.725642939811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45955.725642939811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45955.725642939811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45955.725642939811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45955.725642939811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45955.725642939811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45955.725642939811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45955.725642939811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45955.725642939811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45955.725642939811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45955.725642939811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45955.725642939811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45955.725642939811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45955.725642939811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45955.725642939811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45955.725642939811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45955.725642939811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45955.725642939811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45955.725642939811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45955.725642939811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45955.725642939811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45955.725642939811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45955.725642939811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45955.725642939811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45955.725642939811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45955.725642939811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45955.725642939811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45955.725642939811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45955.725642939811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45955.725642939811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45955.725642939811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45955.725642939811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45955.725642939811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45955.725642939811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45955.725642939811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45955.725642939811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45955.725642939811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45955.725642939811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45955.725642939811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45955.725642939811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45955.725642939811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45955.725642939811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45955.725642939811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45955.725642939811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45955.725642939811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45955.725642939811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45955.725642939811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45955.725642939811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45955.725642939811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45955.725642939811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45955.725642939811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45955.725642939811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45955.725642939811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45955.725642939811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45955.725642939811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45955.725642939811</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45955.725642939811</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45955.725642939811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45955.725642939811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45955.725642939811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45955.725642939811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45955.725642939811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45955.725642939811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45955.725642939811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45955.725642939811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45955.725642939811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45955.725642939811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45955.725642939811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45955.725642939811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45955.725642939811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45955.725642939811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45955.725642939811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45955.725642939811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45955.725642939811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45955.725642939811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45955.725642939811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45955.725642939811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45955.725642939811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45955.725642939811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45955.725642939811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45955.725642939811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45955.725642939811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45955.725642939811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45955.725642939811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45955.725642939811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45955.725642939811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45955.725642939811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45955.725642939811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45955.725642939811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45955.725642939811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45955.725642939811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45955.725642939811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45955.725642939811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45955.725642939811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45955.725642939811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45955.725642939811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45955.725642939811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45955.725642939811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45955.725642939811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45955.725642939811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45955.725642939811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45955.725642939811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45955.725642939811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45955.725642939811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45955.725642939811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45955.725642939811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45955.725642939811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45955.725642939811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45955.725642939811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45955.725642939811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45955.725642939811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45955.725642939811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45955.725642939811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45955.725642939811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45955.725642939811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45955.725642939811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45955.725642939811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45955.725642939811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45955.725642939811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45955.725642939811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45955.725642939811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45955.725642939811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45955.725642939811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45955.725642939811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45955.725642939811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45955.725642939811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45955.725642939811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45955.725642939811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45955.725642939811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45955.725642939811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45955.725642939811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45955.725642939811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45955.725642939811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45955.725642939811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45955.725642939811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45955.725642939811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45955.725642939811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45955.725642939811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45955.725642939811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45955.725642939811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45955.725642939811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45955.725642939811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45955.725642939811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45955.725642939811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45955.725642939811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45955.725642939811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45955.725642939811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45955.725642939811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45955.725642939811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45955.725642939811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45955.725642939811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45955.725642939811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45955.725642939811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45955.725642939811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45955.725642939811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45955.725642939811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45955.725642939811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45955.725642939811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45955.725642939811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45955.725642939811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45955.725642939811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45955.725642939811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45955.725642939811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45955.725642939811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45955.725642939811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45955.725642939811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45955.725642939811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45955.725642939811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45955.725642939811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45955.725642939811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45955.725642939811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45955.725642939811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45955.725642939811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45955.725642939811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45955.725642939811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45955.725642939811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45955.725642939811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45955.725642939811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45955.725642939811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45955.725642939811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45955.725642939811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45955.725642939811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45955.725642939811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45955.725642939811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45955.725642939811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45955.725642939811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45955.725642939811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45955.725642939811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45955.725642939811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45955.725642939811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45955.725642939811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45955.725642939811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45955.725642939811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45955.725642939811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45955.725642939811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45955.725642939811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45955.725642939811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45955.725642939811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45955.725642939811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45955.725642939811</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45955.725642939811</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45955.725643055557</v>
      </c>
      <c r="H2" s="22"/>
      <c r="I2" s="19" t="s">
        <v>39087</v>
      </c>
      <c r="J2" s="18" t="str">
        <f>IFERROR(VLOOKUP(D2,DB!A:G,7,0),"")</f>
        <v/>
      </c>
      <c r="K2" s="46"/>
      <c r="L2" s="23" t="str">
        <f>IFERROR(VLOOKUP(D2,DB!A:I,9,0),"")</f>
        <v/>
      </c>
    </row>
    <row r="3" spans="1:13" ht="15" customHeight="1">
      <c r="A3" s="19"/>
      <c r="B3" s="63" t="str">
        <f>IFERROR(VLOOKUP(D3,DB!A:K,11,0),"")</f>
        <v/>
      </c>
      <c r="C3" s="18"/>
      <c r="D3" s="18"/>
      <c r="E3" s="18"/>
      <c r="F3" s="20"/>
      <c r="G3" s="21">
        <f t="shared" ca="1" si="0"/>
        <v>45955.725643055557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45955.725643055557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45955.725643055557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45955.725643055557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45955.725643055557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45955.725643055557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45955.725643055557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45955.725643055557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45955.725643055557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45955.725643055557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45955.725643055557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45955.725643055557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45955.725643055557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45955.725643055557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45955.725643055557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45955.725643055557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45955.725643055557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45955.725643055557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45955.725643055557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45955.725643055557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45955.725643055557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45955.725643055557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45955.725643055557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45955.725643055557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45955.725643055557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45955.725643055557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45955.725643055557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45955.725643055557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45955.725643055557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45955.725643055557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45955.725643055557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45955.725643055557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45955.725643055557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45955.725643055557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45955.725643055557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45955.725643055557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45955.725643055557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45955.725643055557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45955.725643055557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45955.725643055557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45955.725643055557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45955.725643055557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45955.725643055557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45955.725643055557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45955.725643055557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45955.725643055557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45955.725643055557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45955.725643055557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45955.725643055557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45955.725643055557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45955.725643055557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45955.725643055557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45955.725643055557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45955.725643055557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45955.725643055557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45955.725643055557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45955.725643055557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45955.725643055557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45955.725643055557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45955.725643055557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45955.725643055557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45955.725643055557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45955.725643055557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45955.725643055557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45955.725643055557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45955.725643055557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45955.725643055557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45955.725643055557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45955.725643055557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45955.725643055557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45955.725643055557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45955.725643055557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45955.725643055557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45955.725643055557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45955.725643055557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45955.725643055557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45955.725643055557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45955.725643055557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45955.725643055557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45955.725643055557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45955.725643055557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45955.725643055557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45955.725643055557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45955.725643055557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45955.725643055557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45955.725643055557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45955.725643055557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45955.725643055557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45955.725643055557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45955.725643055557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45955.725643055557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45955.725643055557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45955.725643055557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45955.725643055557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45955.725643055557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45955.725643055557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45955.725643055557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45955.725643055557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45955.725643055557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45955.725643055557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45955.725643055557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45955.725643055557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45955.725643055557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45955.725643055557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45955.725643055557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45955.725643055557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45955.725643055557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45955.725643055557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45955.725643055557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45955.725643055557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45955.725643055557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45955.725643055557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45955.725643055557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45955.725643055557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45955.725643055557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45955.725643055557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45955.725643055557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45955.725643055557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45955.725643055557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45955.725643055557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45955.725643055557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45955.725643055557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45955.725643055557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45955.725643055557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45955.725643055557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45955.725643055557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45955.725643055557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45955.725643055557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45955.725643055557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45955.725643055557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45955.725643055557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45955.725643055557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45955.725643055557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45955.725643055557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45955.725643055557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45955.725643055557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45955.725643055557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45955.725643055557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45955.725643055557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45955.725643055557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45955.725643055557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45955.725643055557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45955.725643055557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45955.725643055557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45955.725643055557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45955.725643055557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45955.725643055557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45955.725643055557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45955.725643055557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45955.725643055557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45955.725643055557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45955.725643055557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45955.725643055557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45955.725643055557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45955.725643055557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45955.725643055557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45955.725643055557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45955.725643055557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45955.725643055557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45955.725643055557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45955.725643055557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45955.725643055557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45955.725643055557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45955.725643055557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45955.725643055557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45955.725643055557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45955.725643055557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45955.725643055557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45955.725643055557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45955.725643055557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45955.725643055557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45955.725643055557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45955.725643055557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45955.725643055557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45955.725643055557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45955.725643055557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45955.725643055557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45955.725643055557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45955.725643055557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45955.725643055557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45955.725643055557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45955.725643055557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45955.725643055557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45955.725643055557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45955.725643055557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45955.725643055557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45955.725643055557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45955.725643055557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45955.725643055557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45955.725643055557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45955.725643055557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45955.725643055557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45955.725643055557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45955.725643055557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45955.725643055557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45955.725643055557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45955.725643055557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45955.725643055557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45955.725643055557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45955.725643055557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45955.725643055557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45955.725643055557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45955.725643055557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45955.725643055557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45955.725643055557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45955.725643055557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45955.725643055557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45955.725643055557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45955.725643055557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45955.725643055557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45955.725643055557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45955.725643055557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45955.725643055557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45955.725643055557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45955.725643055557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45955.725643055557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45955.725643055557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45955.725643055557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45955.725643055557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45955.725643055557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45955.725643055557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45955.725643055557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45955.725643055557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45955.725643055557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45955.725643055557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45955.725643055557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45955.725643055557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45955.725643055557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45955.725643055557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45955.725643055557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45955.725643055557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45955.725643055557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45955.725643055557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45955.725643055557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45955.725643055557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45955.725643055557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45955.725643055557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45955.725643055557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45955.725643055557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45955.725643055557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45955.725643055557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45955.725643055557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45955.725643055557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45955.725643055557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45955.725643055557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45955.725643055557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45955.725643055557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45955.725643055557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45955.725643055557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45955.725643055557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45955.725643055557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45955.725643055557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45955.725643055557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45955.725643055557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45955.725643055557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45955.725643055557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45955.725643055557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45955.725643055557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45955.725643055557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45955.725643055557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45955.725643055557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45955.725643055557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45955.725643055557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45955.725643055557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45955.725643055557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45955.725643055557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45955.725643055557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45955.725643055557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45955.725643055557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45955.725643055557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45955.725643055557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45955.725643055557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45955.725643055557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45955.725643055557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45955.725643055557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45955.725643055557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45955.725643055557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45955.725643055557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45955.725643055557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45955.725643055557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45955.725643055557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45955.725643055557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45955.725643055557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45955.725643055557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45955.725643055557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45955.725643055557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45955.725643055557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45955.725643055557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45955.725643055557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45955.725643055557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45955.725643055557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45955.725643055557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45955.725643055557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45955.725643055557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45955.725643055557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45955.725643055557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45955.725643055557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45955.725643055557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45955.725643055557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45955.725643055557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45955.725643055557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45955.725643055557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45955.725643055557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45955.725643055557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45955.725643055557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45955.725643055557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45955.725643055557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45955.725643055557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45955.725643055557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45955.725643055557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45955.725643055557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45955.725643055557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45955.725643055557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45955.725643055557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45955.725643055557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45955.725643055557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45955.725643055557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45955.725643055557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45955.725643055557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45955.725643055557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45955.725643055557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45955.725643055557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45955.725643055557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45955.725643055557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45955.725643055557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45955.725643055557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45955.725643055557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45955.725643055557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45955.725643055557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45955.725643055557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45955.725643055557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45955.725643055557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45955.725643055557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45955.725643055557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45955.725643055557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45955.725643055557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45955.725643055557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45955.725643055557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45955.725643055557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45955.725643055557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45955.725643055557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45955.725643055557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45955.725643055557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45955.725643055557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45955.725643055557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45955.725643055557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45955.725643055557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45955.725643055557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45955.725643055557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45955.725643055557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45955.725643055557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45955.725643055557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45955.725643055557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45955.725643055557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45955.725643055557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45955.725643055557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45955.725643055557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45955.725643055557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45955.725643055557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45955.725643055557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45955.725643055557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45955.725643055557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45955.725643055557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45955.725643055557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45955.725643055557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45955.725643055557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45955.725643055557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45955.725643055557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45955.725643055557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45955.725643055557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45955.725643055557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45955.725643055557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45955.725643055557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45955.725643055557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45955.725643055557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45955.725643055557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45955.725643055557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45955.725643055557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45955.725643055557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45955.725643055557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45955.725643055557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45955.725643055557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45955.725643055557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45955.725643055557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45955.725643055557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45955.725643055557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45955.725643055557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45955.725643055557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45955.725643055557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45955.725643055557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45955.725643055557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45955.725643055557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45955.725643055557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45955.725643055557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45955.725643055557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45955.725643055557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45955.725643055557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45955.725643055557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45955.725643055557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45955.725643055557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45955.725643055557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45955.725643055557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45955.725643055557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45955.725643055557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45955.725643055557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45955.725643055557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45955.725643055557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45955.725643055557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45955.725643055557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45955.725643055557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45955.725643055557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45955.725643055557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45955.725643055557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45955.725643055557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45955.725643055557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45955.725643055557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45955.725643055557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45955.725643055557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45955.725643055557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45955.725643055557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45955.725643055557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45955.725643055557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45955.725643055557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45955.725643055557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45955.725643055557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45955.725643055557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45955.725643055557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45955.725643055557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45955.725643055557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45955.725643055557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45955.725643055557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45955.725643055557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45955.725643055557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45955.725643055557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45955.725643055557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45955.725643055557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45955.725643055557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45955.725643055557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45955.725643055557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45955.725643055557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45955.725643055557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45955.725643055557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45955.725643055557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45955.725643055557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45955.725643055557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45955.725643055557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45955.725643055557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45955.725643055557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45955.725643055557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45955.725643055557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45955.725643055557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45955.725643055557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45955.725643055557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45955.725643055557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45955.725643055557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45955.725643055557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45955.725643055557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45955.725643055557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45955.725643055557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45955.725643055557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45955.725643055557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45955.725643055557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45955.725643055557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45955.725643055557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45955.725643055557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45955.725643055557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45955.725643055557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45955.725643055557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45955.725643055557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45955.725643055557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45955.725643055557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45955.725643055557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45955.725643055557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45955.725643055557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45955.725643055557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45955.725643055557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45955.725643055557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45955.725643055557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45955.725643055557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45955.725643055557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45955.725643055557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45955.725643055557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45955.725643055557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45955.725643055557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45955.725643055557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45955.725643055557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45955.725643055557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45955.725643055557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45955.725643055557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45955.725643055557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45955.725643055557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45955.725643055557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45955.725643055557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45955.725643055557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45955.725643055557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45955.725643055557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45955.725643055557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45955.725643055557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45955.725643055557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45955.725643055557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45955.725643055557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45955.725643055557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45955.725643055557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45955.725643055557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45955.725643055557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45955.725643055557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45955.725643055557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45955.725643055557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45955.725643055557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45955.725643055557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45955.725643055557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45955.725643055557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45955.725643055557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45955.725643055557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45955.725643055557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45955.725643055557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45955.725643055557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45955.725643055557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45955.725643055557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45955.725643055557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45955.725643055557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45955.725643055557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45955.725643055557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45955.725643055557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45955.725643055557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45955.725643055557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45955.725643055557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45955.725643055557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45955.725643055557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45955.725643055557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45955.725643055557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45955.725643055557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45955.725643055557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45955.725643055557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45955.725643055557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45955.725643055557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45955.725643055557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45955.725643055557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45955.725643055557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45955.725643055557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45955.725643055557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45955.725643055557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45955.725643055557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45955.725643055557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45955.725643055557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45955.725643055557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45955.725643055557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45955.725643055557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45955.725643055557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45955.725643055557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45955.725643055557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45955.725643055557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45955.725643055557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45955.725643055557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45955.725643055557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45955.725643055557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45955.725643055557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45955.725643055557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45955.725643055557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45955.725643055557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45955.725643055557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45955.725643055557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45955.725643055557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45955.725643055557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45955.725643055557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45955.725643055557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45955.725643055557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45955.725643055557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45955.725643055557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45955.725643055557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45955.725643055557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45955.725643055557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45955.725643055557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45955.725643055557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45955.725643055557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45955.725643055557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45955.725643055557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45955.725643055557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45955.725643055557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45955.725643055557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45955.725643055557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45955.725643055557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45955.725643055557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45955.725643055557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45955.725643055557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45955.725643055557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45955.725643055557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45955.725643055557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45955.725643055557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45955.725643055557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45955.725643055557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45955.725643055557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45955.725643055557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45955.725643055557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45955.725643055557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45955.725643055557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45955.725643055557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45955.725643055557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45955.725643055557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45955.725643055557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45955.725643055557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45955.725643055557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45955.725643055557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45955.725643055557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45955.725643055557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45955.725643055557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45955.725643055557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45955.725643055557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45955.725643055557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45955.725643055557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45955.725643055557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45955.725643055557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45955.725643055557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45955.725643055557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45955.725643055557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45955.725643055557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45955.725643055557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45955.725643055557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45955.725643055557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45955.725643055557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45955.725643055557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45955.725643055557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45955.725643055557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45955.725643055557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45955.725643055557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45955.725643055557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45955.725643055557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45955.725643055557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45955.725643055557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45955.725643055557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45955.725643055557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45955.725643055557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45955.725643055557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45955.725643055557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45955.725643055557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45955.725643055557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45955.725643055557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45955.725643055557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45955.725643055557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45955.725643055557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45955.725643055557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45955.725643055557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45955.725643055557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45955.725643055557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45955.725643055557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45955.725643055557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45955.725643055557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45955.725643055557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45955.725643055557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45955.725643055557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45955.725643055557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45955.725643055557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45955.725643055557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45955.725643055557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45955.725643055557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45955.725643055557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45955.725643055557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45955.725643055557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45955.725643055557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45955.725643055557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45955.725643055557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45955.725643055557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45955.725643055557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45955.725643055557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45955.725643055557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45955.725643055557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45955.725643055557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45955.725643055557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45955.725643055557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45955.725643055557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45955.725643055557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45955.725643055557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45955.725643055557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45955.725643055557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45955.725643055557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45955.725643055557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45955.725643055557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45955.725643055557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45955.725643055557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45955.725643055557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45955.725643055557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45955.725643055557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45955.725643055557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45955.725643055557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45955.725643055557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45955.725643055557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45955.725643055557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45955.725643055557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45955.725643055557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45955.725643055557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45955.725643055557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45955.725643055557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45955.725643055557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45955.725643055557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45955.725643055557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45955.725643055557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45955.725643055557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45955.725643055557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45955.725643055557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45955.725643055557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45955.725643055557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45955.725643055557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45955.725643055557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45955.725643055557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45955.725643055557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45955.725643055557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45955.725643055557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45955.725643055557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45955.725643055557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45955.725643055557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45955.725643055557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45955.725643055557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45955.725643055557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45955.725643055557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45955.725643055557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45955.725643055557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45955.725643055557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45955.725643055557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45955.725643055557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45955.725643055557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45955.725643055557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45955.725643055557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45955.725643055557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45955.725643055557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45955.725643055557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45955.725643055557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45955.725643055557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45955.725643055557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45955.725643055557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45955.725643055557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45955.725643055557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45955.725643055557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45955.725643055557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45955.725643055557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45955.725643055557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45955.725643055557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45955.725643055557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45955.725643055557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45955.725643055557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45955.725643055557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45955.725643055557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45955.725643055557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45955.725643055557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45955.725643055557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45955.725643055557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45955.725643055557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45955.725643055557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45955.725643055557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45955.725643055557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45955.725643055557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45955.725643055557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45955.725643055557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45955.725643055557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45955.725643055557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45955.725643055557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45955.725643055557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45955.725643055557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45955.725643055557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45955.725643055557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45955.725643055557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45955.725643055557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45955.725643055557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45955.725643055557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45955.725643055557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45955.725643055557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45955.725643055557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45955.725643055557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45955.725643055557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45955.725643055557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45955.725643055557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45955.725643055557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45955.725643055557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45955.725643055557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45955.725643055557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45955.725643055557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45955.725643055557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45955.725643055557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45955.725643055557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45955.725643055557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45955.725643055557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45955.725643055557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45955.725643055557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45955.725643055557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45955.725643055557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45955.725643055557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45955.725643055557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45955.725643055557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45955.725643055557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45955.725643055557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45955.725643055557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45955.725643055557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45955.725643055557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45955.725643055557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45955.725643055557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45955.725643055557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45955.725643055557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45955.725643055557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45955.725643055557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45955.725643055557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45955.725643055557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45955.725643055557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45955.725643055557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45955.725643055557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45955.725643055557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45955.725643055557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45955.725643055557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45955.725643055557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45955.725643055557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45955.725643055557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45955.725643055557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45955.725643055557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45955.725643055557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45955.725643055557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45955.725643055557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45955.725643055557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45955.725643055557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45955.725643055557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45955.725643055557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45955.725643055557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45955.725643055557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45955.725643055557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45955.725643055557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45955.725643055557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45955.725643055557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45955.725643055557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45955.725643055557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45955.725643055557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45955.725643055557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45955.725643055557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45955.725643055557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45955.725643055557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45955.725643055557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45955.725643055557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45955.725643055557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45955.725643055557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45955.725643055557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45955.725643055557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45955.725643055557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45955.725643055557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45955.725643055557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45955.725643055557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45955.725643055557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45955.725643055557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45955.725643055557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45955.725643055557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45955.725643055557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45955.725643055557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45955.725643055557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45955.725643055557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45955.725643055557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45955.725643055557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45955.725643055557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45955.725643055557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45955.725643055557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45955.725643055557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45955.725643055557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45955.725643055557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45955.725643055557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45955.725643055557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45955.725643055557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45955.725643055557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45955.725643055557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45955.725643055557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45955.725643055557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45955.725643055557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45955.725643055557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45955.725643055557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45955.725643055557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45955.725643055557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45955.725643055557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45955.725643055557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45955.725643055557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45955.725643055557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45955.725643055557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45955.725643055557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45955.725643055557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45955.725643055557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45955.725643055557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45955.725643055557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45955.725643055557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45955.725643055557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45955.725643055557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45955.725643055557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45955.725643055557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45955.725643055557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45955.725643055557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45955.725643055557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45955.725643055557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45955.725643055557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45955.725643055557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45955.725643055557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45955.725643055557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45955.725643055557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45955.725643055557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45955.725643055557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45955.725643055557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45955.725643055557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45955.725643055557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45955.725643055557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45955.725643055557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45955.725643055557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45955.725643055557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45955.725643055557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45955.725643055557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45955.725643055557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45955.725643055557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45955.725643055557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45955.725643055557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45955.725643055557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45955.725643055557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45955.725643055557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45955.725643055557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45955.725643055557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45955.725643055557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45955.725643055557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45955.725643055557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45955.725643055557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45955.725643055557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45955.725643055557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45955.725643055557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45955.725643055557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45955.725643055557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45955.725643055557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45955.725643055557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45955.725643055557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45955.725643055557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45955.725643055557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45955.725643055557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45955.725643055557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45955.725643055557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45955.725643055557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45955.725643055557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45955.725643055557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45955.725643055557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45955.725643055557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45955.725643055557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45955.725643055557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45955.725643055557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45955.725643055557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45955.725643055557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45955.725643055557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45955.725643055557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45955.725643055557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45955.725643055557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45955.725643055557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45955.725643055557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45955.725643055557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45955.725643055557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45955.725643055557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45955.725643055557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45955.725643055557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45955.725643055557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45955.725643055557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45955.725643055557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45955.725643055557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45955.725643055557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45955.725643055557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45955.725643055557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45955.725643055557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45955.725643055557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45955.725643055557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45955.725643055557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45955.725643055557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45955.725643055557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45955.725643055557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45955.725643055557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45955.725643055557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45955.725643055557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45955.725643055557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45955.725643055557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45955.725643055557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45955.725643055557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45955.725643055557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45955.725643055557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45955.725643055557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45955.725643055557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45955.725643055557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45955.725643055557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45955.725643055557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45955.725643055557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45955.725643055557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45955.725643055557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45955.725643055557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45955.725643055557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45955.725643055557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45955.725643055557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45955.725643055557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45955.725643055557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45955.725643055557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45955.725643055557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45955.725643055557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45955.725643055557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45955.725643055557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45955.725643055557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45955.725643055557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45955.725643055557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45955.725643055557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45955.725643055557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45955.725643055557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45955.725643055557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45955.725643055557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45955.725643055557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45955.725643055557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45955.725643055557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45955.725643055557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45955.725643055557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45955.725643055557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45955.725643055557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45955.725643055557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45955.725643055557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45955.725643055557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45955.725643055557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45955.725643055557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45955.725643055557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45955.725643055557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45955.725643055557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45955.725643055557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45955.725643055557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45955.725643055557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45955.725643055557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45955.725643055557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45955.725643055557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45955.725643055557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45955.725643055557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45955.725643055557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45955.725643055557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45955.725643055557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45955.725643055557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45955.725643055557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45955.725643055557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45955.725643055557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45955.725643055557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45955.725643055557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45955.725643055557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45955.725643055557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45955.725643055557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45955.725643055557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45955.725643055557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45955.725643055557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45955.725643055557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45955.725643055557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45955.725643055557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45955.725643055557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45955.725643055557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45955.725643055557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45955.725643055557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45955.725643055557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45955.725643055557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45955.725643055557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45955.725643055557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45955.725643055557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45955.725643055557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45955.725643055557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45955.725643055557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45955.725643055557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45955.725643055557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45955.725643055557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45955.725643055557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45955.725643055557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45955.725643055557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45955.725643055557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45955.725643055557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45955.725643055557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45955.725643055557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45955.725643055557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45955.725643055557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45955.725643055557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45955.725643055557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45955.725643055557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45955.725643055557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45955.725643055557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45955.725643055557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45955.725643055557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45955.725643055557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45955.725643055557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45955.725643055557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45955.725643055557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45955.725643055557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45955.725643055557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45955.725643055557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45955.725643055557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45955.725643055557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45955.725643055557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45955.725643055557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45955.725643055557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45955.725643055557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45955.725643055557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45955.725643055557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45955.725643055557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45955.725643055557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45955.725643055557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45955.725643055557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45955.725643055557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45955.725643055557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45955.725643055557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45955.725643055557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45955.725643055557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45955.725643055557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45955.725643055557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45955.725643055557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45955.725643055557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45955.725643055557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45955.725643055557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45955.725643055557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45955.725643055557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45955.725643055557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45955.725643055557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45955.725643055557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45955.725643055557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45955.725643055557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45955.725643055557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45955.725643055557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45955.725643055557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45955.725643055557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45955.725643055557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45955.725643055557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45955.725643055557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39088</v>
      </c>
      <c r="B2" s="97" t="str">
        <f>IFERROR(VLOOKUP(D2,DB!A:K,11,0),"")</f>
        <v>R4</v>
      </c>
      <c r="C2" s="98">
        <v>1</v>
      </c>
      <c r="D2" s="94" t="s">
        <v>35115</v>
      </c>
      <c r="E2" s="99" t="s">
        <v>38998</v>
      </c>
      <c r="F2" s="100">
        <v>45703.480717592596</v>
      </c>
      <c r="G2" s="101">
        <f ca="1">IFERROR(NOW()-F2,"")</f>
        <v>252.24492534721503</v>
      </c>
      <c r="H2" s="100">
        <v>45703.474768518521</v>
      </c>
      <c r="I2" s="97" t="str">
        <f>IFERROR(VLOOKUP(D2,DB!A:F,6,0),"")</f>
        <v>SCECO</v>
      </c>
      <c r="J2" s="97" t="str">
        <f>IFERROR(VLOOKUP(D2,DB!A:G,7,0),"")</f>
        <v>Dead</v>
      </c>
      <c r="K2" s="102" t="s">
        <v>39089</v>
      </c>
      <c r="L2" s="94" t="str">
        <f>IFERROR(VLOOKUP(D2,DB!A:I,9,0),"")</f>
        <v>Latis</v>
      </c>
    </row>
    <row r="3" spans="1:16" ht="30" customHeight="1">
      <c r="A3" s="94" t="s">
        <v>39090</v>
      </c>
      <c r="B3" s="94" t="str">
        <f>IFERROR(VLOOKUP(D3,DB!A:K,11,0),"")</f>
        <v>R4</v>
      </c>
      <c r="C3" s="94">
        <v>1</v>
      </c>
      <c r="D3" s="94" t="s">
        <v>27420</v>
      </c>
      <c r="E3" s="99" t="s">
        <v>38998</v>
      </c>
      <c r="F3" s="124">
        <v>45953.634722222225</v>
      </c>
      <c r="G3" s="125">
        <f ca="1">IFERROR(NOW()-F3,"")</f>
        <v>2.090920717586414</v>
      </c>
      <c r="H3" s="124">
        <v>45953.546631944446</v>
      </c>
      <c r="I3" s="120" t="str">
        <f>IFERROR(VLOOKUP(D3,DB!A:F,6,0),"")</f>
        <v>SCECO</v>
      </c>
      <c r="J3" s="120" t="str">
        <f>IFERROR(VLOOKUP(D3,DB!A:G,7,0),"")</f>
        <v>Dead</v>
      </c>
      <c r="K3" s="126" t="s">
        <v>39091</v>
      </c>
      <c r="L3" s="122" t="str">
        <f>IFERROR(VLOOKUP(D3,DB!A:I,9,0),"")</f>
        <v>Latis</v>
      </c>
    </row>
    <row r="4" spans="1:16" ht="15" customHeight="1">
      <c r="A4" s="120"/>
      <c r="B4" s="120" t="str">
        <f>IFERROR(VLOOKUP(D4,DB!A:K,11,0),"")</f>
        <v/>
      </c>
      <c r="C4" s="121"/>
      <c r="D4" s="94"/>
      <c r="E4" s="99"/>
      <c r="F4" s="124"/>
      <c r="G4" s="125">
        <f ca="1">IFERROR(NOW()-F4,"")</f>
        <v>45955.725642939811</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45955.725642939811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45955.725642939811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45955.725642939811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45955.725642939811</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45955.725642939811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45955.725642939811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45955.725642939811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45955.725642939811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45955.725642939811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45955.725642939811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45955.725642939811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45955.725642939811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45955.725642939811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c r="E18" s="123"/>
      <c r="F18" s="124"/>
      <c r="G18" s="125">
        <f ca="1">IFERROR(NOW()-F18,"")</f>
        <v>45955.725642939811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45955.725642939811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45955.725642939811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45955.725642939811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45955.725642939811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45955.725642939811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45955.725642939811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45955.725642939811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45955.725642939811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45955.725642939811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45955.725642939811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45955.725642939811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45955.725642939811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45955.725642939811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45955.725642939811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45955.725642939811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45955.725642939811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45955.725642939811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45955.725642939811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45955.725642939811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45955.725642939811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45955.725642939811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45955.725642939811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45955.725642939811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45955.725642939811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45955.725642939811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45955.725642939811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45955.725642939811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45955.725642939811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45955.725642939811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45955.725642939811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45955.725642939811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45955.725642939811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45955.725642939811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45955.725642939811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45955.725642939811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45955.725642939811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45955.725642939811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45955.725642939811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45955.725642939811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45955.725642939811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45955.725642939811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45955.725642939811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45955.725642939811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45955.725642939811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45955.725642939811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45955.725642939811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45955.725642939811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45955.725642939811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45955.725642939811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45955.725642939811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45955.725642939811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45955.725642939811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45955.725642939811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45955.725642939811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45955.725642939811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45955.725642939811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45955.725642939811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45955.725642939811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45955.725642939811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45955.725642939811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45955.725642939811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45955.725642939811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45955.725642939811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45955.725642939811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45955.725642939811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45955.725642939811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45955.725642939811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45955.725642939811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45955.725642939811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45955.725642939811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45955.725642939811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45955.725642939811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45955.725642939811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45955.725642939811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45955.725642939811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45955.725642939811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45955.725642939811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45955.725642939811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45955.725642939811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45955.725642939811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45955.725642939811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45955.725642939811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45955.725642939811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45955.725642939811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45955.725642939811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45955.725642939811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45955.725642939811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45955.725642939811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45955.725642939811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45955.725642939811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45955.725642939811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45955.725642939811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45955.725642939811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45955.725642939811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45955.725642939811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45955.725642939811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45955.725642939811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45955.725642939811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45955.725642939811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45955.725642939811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45955.725642939811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45955.725642939811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45955.725642939811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45955.725642939811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45955.725642939811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45955.725642939811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45955.725642939811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45955.725642939811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45955.725642939811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45955.725642939811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45955.725642939811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45955.725642939811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45955.725642939811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45955.725642939811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45955.725642939811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45955.725642939811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45955.725642939811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45955.725642939811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45955.725642939811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45955.725642939811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45955.725642939811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45955.725642939811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45955.725642939811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45955.725642939811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45955.725642939811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45955.725642939811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45955.725642939811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45955.725642939811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45955.725642939811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45955.725642939811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45955.725642939811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45955.725642939811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45955.725642939811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45955.725642939811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45955.725642939811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45955.725642939811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45955.725642939811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45955.725642939811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45955.725642939811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45955.725642939811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45955.725643055557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45955.725643055557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45955.725643055557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45955.725643055557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45955.725643055557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45955.725643055557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45955.725643055557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45955.725643055557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45955.725643055557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45955.725643055557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45955.725643055557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45955.725643055557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45955.725643055557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45955.725643055557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45955.725643055557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45955.725643055557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45955.725643055557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45955.725643055557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45955.725643055557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45955.725643055557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45955.725643055557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45955.725643055557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45955.725643055557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45955.725643055557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45955.725643055557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45955.725643055557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45955.725643055557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45955.725643055557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45955.725643055557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45955.725643055557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45955.725643055557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45955.725643055557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45955.725643055557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45955.725643055557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45955.725643055557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45955.725643055557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45955.725643055557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45955.725643055557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45955.725643055557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45955.725643055557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45955.725643055557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45955.725643055557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45955.725643055557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45955.725643055557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45955.725643055557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45955.725643055557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45955.725643055557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45955.725643055557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45955.725643055557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45955.725643055557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45955.725643055557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45955.725643055557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45955.725643055557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45955.725643055557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45955.725643055557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45955.725643055557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45955.725643055557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45955.725643055557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45955.725643055557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45955.725643055557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45955.725643055557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45955.725643055557</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45955.725643055557</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39092</v>
      </c>
      <c r="B2" s="37" t="str">
        <f>IFERROR(VLOOKUP(D2,DB!A:K,11,0),"")</f>
        <v>R5</v>
      </c>
      <c r="C2" s="37">
        <v>3</v>
      </c>
      <c r="D2" s="119" t="s">
        <v>36034</v>
      </c>
      <c r="E2" s="37" t="s">
        <v>38998</v>
      </c>
      <c r="F2" s="38">
        <v>45891.832060185188</v>
      </c>
      <c r="G2" s="145">
        <f ca="1">IFERROR(NOW()-F2,"")</f>
        <v>63.893582754622912</v>
      </c>
      <c r="H2" s="38">
        <v>45891.790393518517</v>
      </c>
      <c r="I2" s="37" t="str">
        <f>IFERROR(VLOOKUP(D2,DB!A:F,6,0),"")</f>
        <v>Generator-SG</v>
      </c>
      <c r="J2" s="37" t="str">
        <f>IFERROR(VLOOKUP(D2,DB!A:G,7,0),"")</f>
        <v>Vandalized</v>
      </c>
      <c r="K2" s="37" t="s">
        <v>39093</v>
      </c>
      <c r="L2" s="37" t="str">
        <f>IFERROR(VLOOKUP(D2,DB!A:I,9,0),"")</f>
        <v>Latis</v>
      </c>
      <c r="M2" s="118"/>
    </row>
    <row r="3" spans="1:13" ht="30.75">
      <c r="A3" s="37" t="s">
        <v>39094</v>
      </c>
      <c r="B3" s="37" t="str">
        <f>IFERROR(VLOOKUP(D3,DB!A:K,11,0),"")</f>
        <v>R5</v>
      </c>
      <c r="C3" s="37">
        <v>1</v>
      </c>
      <c r="D3" s="37" t="s">
        <v>31329</v>
      </c>
      <c r="E3" s="37" t="s">
        <v>39079</v>
      </c>
      <c r="F3" s="38">
        <v>45926.188877314817</v>
      </c>
      <c r="G3" s="145">
        <f t="shared" ref="G3" ca="1" si="0">IFERROR(NOW()-F3,"")</f>
        <v>29.536765624994587</v>
      </c>
      <c r="H3" s="38">
        <v>45926.158159722225</v>
      </c>
      <c r="I3" s="37" t="str">
        <f>IFERROR(VLOOKUP(D3,DB!A:F,6,0),"")</f>
        <v>SCECO</v>
      </c>
      <c r="J3" s="37" t="str">
        <f>IFERROR(VLOOKUP(D3,DB!A:G,7,0),"")</f>
        <v>Good</v>
      </c>
      <c r="K3" s="37" t="s">
        <v>39095</v>
      </c>
      <c r="L3" s="37" t="str">
        <f>IFERROR(VLOOKUP(D3,DB!A:I,9,0),"")</f>
        <v>Latis</v>
      </c>
      <c r="M3" s="118"/>
    </row>
    <row r="4" spans="1:13" ht="48" customHeight="1">
      <c r="A4" s="153" t="s">
        <v>39096</v>
      </c>
      <c r="B4" s="153" t="str">
        <f>IFERROR(VLOOKUP(D4,DB!A:K,11,0),"")</f>
        <v>R5</v>
      </c>
      <c r="C4" s="153">
        <v>1</v>
      </c>
      <c r="D4" s="153" t="s">
        <v>34781</v>
      </c>
      <c r="E4" s="153" t="s">
        <v>39079</v>
      </c>
      <c r="F4" s="154">
        <v>45948.661111111112</v>
      </c>
      <c r="G4" s="155">
        <f ca="1">IFERROR(NOW()-F4,"")</f>
        <v>7.0645318286988186</v>
      </c>
      <c r="H4" s="154">
        <v>45948.661111111112</v>
      </c>
      <c r="I4" s="153" t="str">
        <f>IFERROR(VLOOKUP(D4,DB!A:F,6,0),"")</f>
        <v>SCECO</v>
      </c>
      <c r="J4" s="153" t="str">
        <f>IFERROR(VLOOKUP(D4,DB!A:G,7,0),"")</f>
        <v>Dead</v>
      </c>
      <c r="K4" s="153" t="s">
        <v>39097</v>
      </c>
      <c r="L4" s="153" t="str">
        <f>IFERROR(VLOOKUP(D4,DB!A:I,9,0),"")</f>
        <v>Latis</v>
      </c>
    </row>
    <row r="5" spans="1:13" ht="15">
      <c r="A5" s="153"/>
      <c r="B5" s="153" t="str">
        <f>IFERROR(VLOOKUP(D5,DB!A:K,11,0),"")</f>
        <v/>
      </c>
      <c r="C5" s="153"/>
      <c r="D5" s="153"/>
      <c r="E5" s="153"/>
      <c r="F5" s="154"/>
      <c r="G5" s="155">
        <f ca="1">IFERROR(NOW()-F5,"")</f>
        <v>45955.725642939811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45955.725642939811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45955.725642939811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45955.725642939811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45955.725642939811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45955.725642939811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45955.725642939811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45955.725642939811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45955.725642939811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45955.725642939811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45955.725642939811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45955.725642939811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45955.725642939811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45955.725642939811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45955.725642939811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45955.725642939811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45955.725642939811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45955.725642939811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45955.725642939811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45955.725642939811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45955.725642939811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45955.725642939811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45955.725642939811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45955.725642939811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45955.725642939811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45955.725642939811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45955.725642939811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45955.725642939811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45955.725642939811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45955.725642939811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45955.725642939811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45955.725642939811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45955.725642939811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45955.725642939811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45955.725642939811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45955.725642939811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45955.725642939811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45955.725642939811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45955.725642939811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45955.725642939811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45955.725642939811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45955.725642939811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45955.725642939811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45955.725642939811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45955.725642939811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45955.725642939811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45955.725642939811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45955.725642939811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45955.725642939811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45955.725642939811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45955.725642939811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45955.725642939811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45955.725642939811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45955.725642939811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45955.725642939811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45955.725642939811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45955.725642939811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45955.725642939811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45955.725642939811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45955.725642939811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45955.725642939811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45955.725642939811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45955.725642939811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45955.725642939811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45955.725642939811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45955.725642939811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45955.725642939811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45955.725642939811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45955.725642939811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45955.725642939811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45955.725642939811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45955.725642939811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45955.725642939811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45955.725642939811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45955.725642939811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45955.725642939811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45955.725642939811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45955.725642939811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45955.725642939811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45955.725642939811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45955.725642939811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45955.725642939811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45955.725642939811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45955.725642939811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45955.725642939811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45955.725642939811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45955.725642939811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45955.725642939811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45955.725642939811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45955.725642939811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45955.725642939811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45955.725642939811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45955.725642939811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45955.725642939811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45955.725642939811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45955.725642939811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45955.725642939811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45955.725642939811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45955.725642939811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45955.725642939811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45955.725642939811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45955.725642939811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45955.725642939811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45955.725642939811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45955.725642939811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45955.725642939811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45955.725642939811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45955.725642939811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45955.725642939811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45955.725642939811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45955.725642939811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45955.725642939811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45955.725642939811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45955.725642939811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45955.725642939811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45955.725642939811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45955.725642939811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45955.725642939811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45955.725642939811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45955.725642939811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45955.725642939811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45955.725642939811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45955.725642939811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45955.725642939811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45955.725642939811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45955.725642939811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45955.725642939811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45955.725642939811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45955.725642939811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45955.725642939811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45955.725642939811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45955.725642939811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45955.725642939811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45955.725642939811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45955.725642939811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45955.725642939811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45955.725642939811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45955.725642939811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45955.725642939811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45955.725642939811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45955.725642939811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45955.725642939811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45955.725642939811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45955.725642939811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45955.725642939811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45955.725642939811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45955.725642939811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45955.725642939811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45955.725642939811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45955.725642939811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45955.725642939811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45955.725642939811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45955.725642939811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45955.725642939811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45955.725642939811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45955.725642939811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45955.725642939811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45955.725642939811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45955.725642939811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45955.725642939811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45955.725642939811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45955.725642939811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45955.725642939811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45955.725642939811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45955.725642939811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45955.725642939811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45955.725642939811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45955.725642939811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45955.725642939811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45955.725642939811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45955.725642939811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45955.725642939811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45955.725642939811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45955.725642939811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45955.725642939811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45955.725642939811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45955.725642939811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45955.725642939811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45955.725642939811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45955.725642939811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45955.725642939811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45955.725642939811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45955.725642939811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45955.725642939811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45955.725642939811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45955.725642939811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45955.725642939811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45955.725642939811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45955.725642939811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45955.725642939811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45955.725642939811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45955.725642939811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45955.725642939811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45955.725642939811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45955.725642939811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45955.725642939811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45955.725642939811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45955.725642939811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45955.725642939811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45955.725642939811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45955.725642939811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45955.725642939811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45955.725642939811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45955.725642939811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45955.725642939811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45955.725642939811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45955.725642939811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45955.725642939811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45955.725642939811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45955.725642939811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45955.725642939811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45955.725642939811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45955.725642939811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45955.725642939811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45955.725642939811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45955.725642939811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45955.725642939811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45955.725642939811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45955.725642939811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45955.725642939811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45955.725642939811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45955.725642939811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45955.725642939811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45955.725642939811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45955.725642939811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45955.725642939811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45955.725642939811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45955.725642939811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45955.725642939811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45955.725642939811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45955.725642939811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45955.725642939811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45955.725642939811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45955.725642939811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45955.725642939811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45955.725642939811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45955.725642939811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45955.725642939811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45955.725642939811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45955.725642939811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45955.725642939811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45955.725642939811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45955.725642939811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45955.725642939811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45955.725642939811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45955.725642939811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45955.725642939811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45955.725642939811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45955.725642939811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45955.725642939811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45955.725642939811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45955.725642939811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45955.725642939811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45955.725642939811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45955.725642939811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45955.725642939811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45955.725642939811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45955.725642939811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45955.725642939811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45955.725642939811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45955.725642939811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45955.725642939811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45955.725642939811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45955.725642939811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45955.725642939811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45955.725642939811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45955.725642939811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45955.725642939811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45955.725642939811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45955.725642939811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45955.725642939811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45955.725642939811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45955.725642939811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45955.725642939811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45955.725642939811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45955.725642939811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45955.725642939811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45955.725642939811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45955.725642939811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45955.725642939811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45955.725642939811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45955.725642939811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45955.725642939811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45955.725642939811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45955.725642939811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45955.725642939811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45955.725642939811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45955.725642939811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45955.725642939811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45955.725642939811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45955.725642939811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45955.725642939811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45955.725642939811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45955.725642939811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45955.725642939811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45955.725642939811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45955.725642939811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45955.725642939811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45955.725642939811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45955.725642939811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45955.725642939811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45955.725642939811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45955.725642939811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45955.725642939811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45955.725642939811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45955.725642939811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45955.725642939811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45955.725642939811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45955.725642939811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45955.725642939811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45955.725642939811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45955.725642939811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45955.725642939811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45955.725642939811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45955.725642939811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45955.725642939811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45955.725642939811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45955.725642939811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45955.725642939811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45955.725642939811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45955.725642939811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45955.725642939811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45955.725642939811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45955.725642939811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45955.725642939811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45955.725642939811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45955.725642939811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45955.725642939811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45955.725642939811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45955.725642939811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45955.725642939811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45955.725642939811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45955.725642939811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45955.725642939811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45955.725642939811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45955.725642939811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45955.725642939811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45955.725642939811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45955.725642939811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45955.725642939811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45955.725642939811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45955.725642939811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45955.725642939811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45955.725642939811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45955.725642939811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45955.725642939811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45955.725642939811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45955.725642939811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45955.725642939811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45955.725642939811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45955.725642939811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45955.725642939811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45955.725642939811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45955.725642939811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45955.725642939811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45955.725642939811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45955.725642939811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45955.725642939811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45955.725642939811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45955.725642939811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45955.725642939811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45955.725642939811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45955.725642939811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45955.725642939811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45955.725642939811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45955.725642939811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45955.725642939811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45955.725642939811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45955.725642939811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45955.725642939811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45955.725642939811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45955.725642939811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45955.725642939811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45955.725642939811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45955.725642939811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45955.725642939811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45955.725642939811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45955.725642939811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45955.725642939811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45955.725642939811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45955.725642939811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45955.725642939811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45955.725642939811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45955.725642939811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45955.725642939811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45955.725642939811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45955.725642939811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45955.725642939811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45955.725642939811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45955.725642939811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45955.725642939811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45955.725642939811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45955.725642939811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45955.725642939811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45955.725642939811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45955.725642939811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45955.725642939811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45955.725642939811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45955.725642939811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45955.725642939811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45955.725642939811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45955.725642939811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45955.725642939811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45955.725642939811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45955.725642939811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45955.725642939811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45955.725642939811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45955.725642939811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45955.725642939811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45955.725642939811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45955.725642939811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45955.725642939811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45955.725642939811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45955.725642939811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45955.725642939811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45955.725642939811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45955.725642939811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45955.725642939811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45955.725642939811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45955.725642939811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45955.725642939811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45955.725642939811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45955.725642939811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45955.725642939811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45955.725642939811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45955.725642939811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45955.725642939811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45955.725642939811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45955.725642939811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45955.725642939811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45955.725642939811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45955.725642939811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45955.725642939811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45955.725642939811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45955.725642939811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45955.725642939811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45955.725642939811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45955.725642939811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45955.725642939811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45955.725642939811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45955.725642939811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45955.725642939811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45955.725642939811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45955.725642939811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45955.725642939811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45955.725642939811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45955.725642939811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45955.725642939811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45955.725642939811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45955.725642939811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45955.725642939811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45955.725642939811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45955.725642939811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45955.725642939811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45955.725642939811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45955.725642939811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45955.725642939811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45955.725642939811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45955.725642939811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7"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45955.725642939811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45955.725642939811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45955.725642939811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45955.725642939811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45955.725642939811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45955.725642939811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45955.725642939811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45955.725642939811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45955.725642939811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45955.725642939811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45955.725642939811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45955.725642939811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45955.725642939811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45955.725642939811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45955.725642939811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45955.725642939811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45955.725642939811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45955.725642939811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45955.725642939811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45955.725642939811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45955.725642939811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45955.725642939811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45955.725642939811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45955.725642939811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45955.725642939811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45955.725642939811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45955.725642939811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45955.725642939811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45955.725642939811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45955.725642939811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45955.725642939811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45955.725642939811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45955.725642939811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45955.725642939811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45955.725642939811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45955.725642939811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45955.725642939811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45955.725642939811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45955.725642939811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45955.725642939811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45955.725642939811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45955.725642939811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45955.725642939811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45955.725642939811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45955.725642939811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45955.725642939811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45955.725642939811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45955.725642939811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45955.725642939811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45955.725642939811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45955.725642939811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45955.725642939811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45955.725642939811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45955.725642939811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45955.725642939811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45955.725642939811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45955.725642939811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45955.725642939811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45955.725642939811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45955.725642939811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45955.725642939811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45955.725642939811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45955.725642939811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45955.725642939811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45955.725642939811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45955.725642939811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45955.725642939811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45955.725642939811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45955.725642939811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45955.725642939811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45955.725642939811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45955.725642939811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45955.725642939811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45955.725642939811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45955.725642939811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45955.725642939811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45955.725642939811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45955.725642939811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45955.725642939811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45955.725642939811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45955.725642939811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45955.725642939811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45955.725642939811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45955.725642939811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45955.725642939811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45955.725642939811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45955.725642939811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45955.725642939811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45955.725642939811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45955.725642939811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45955.725642939811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45955.725642939811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45955.725642939811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45955.725642939811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45955.725642939811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45955.725642939811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45955.725642939811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45955.725642939811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45955.725642939811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45955.725642939811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45955.725642939811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45955.725642939811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45955.725642939811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45955.725642939811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45955.725642939811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45955.725642939811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45955.725642939811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45955.725642939811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45955.725642939811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45955.725642939811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45955.725642939811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45955.725642939811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45955.725642939811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45955.725642939811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45955.725642939811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45955.725642939811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45955.725642939811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45955.725642939811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45955.725642939811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45955.725642939811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45955.725642939811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45955.725642939811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45955.725642939811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45955.725642939811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45955.725642939811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45955.725642939811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45955.725642939811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45955.725642939811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45955.725642939811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45955.725642939811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45955.725642939811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45955.725642939811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45955.725642939811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45955.725642939811</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2025-10-25T14:25:00Z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